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https://nhiimpl1-my.sharepoint.com/personal/vinayjindal_nhit_co_in/Documents/Documents/RFPs FY 25-26/RFP RKJL Bridge R &amp; R - NEPPL/"/>
    </mc:Choice>
  </mc:AlternateContent>
  <xr:revisionPtr revIDLastSave="0" documentId="13_ncr:1_{A74BA551-EA65-43A1-A099-1B56B6179C4F}" xr6:coauthVersionLast="47" xr6:coauthVersionMax="47" xr10:uidLastSave="{00000000-0000-0000-0000-000000000000}"/>
  <bookViews>
    <workbookView xWindow="-110" yWindow="-110" windowWidth="19420" windowHeight="10300" xr2:uid="{00000000-000D-0000-FFFF-FFFF00000000}"/>
  </bookViews>
  <sheets>
    <sheet name="Summary " sheetId="1" r:id="rId1"/>
    <sheet name="BOQ" sheetId="2" r:id="rId2"/>
    <sheet name="874+619 LHS MNB " sheetId="3" r:id="rId3"/>
    <sheet name="874+619 RHS MNB" sheetId="4" r:id="rId4"/>
    <sheet name="871+223 LHS MNB" sheetId="5" r:id="rId5"/>
    <sheet name="871+223 RHS MNB" sheetId="6" r:id="rId6"/>
    <sheet name="869+999 LHS MNB" sheetId="7" r:id="rId7"/>
    <sheet name="869+999 RHS MNB" sheetId="9" r:id="rId8"/>
    <sheet name="864+905 MNB LHS" sheetId="8" r:id="rId9"/>
    <sheet name="864+905 MNB RHS " sheetId="10" r:id="rId10"/>
    <sheet name="864+250 MNB LHS " sheetId="11" r:id="rId11"/>
    <sheet name="864+250 MNB RHS" sheetId="12" r:id="rId12"/>
    <sheet name="858+884 MNB LHS " sheetId="13" r:id="rId13"/>
    <sheet name="858+884 MNB RHS" sheetId="14" r:id="rId14"/>
    <sheet name="856+077 MNB LHS" sheetId="15" r:id="rId15"/>
    <sheet name="856+077 MNB RHS" sheetId="16" r:id="rId16"/>
    <sheet name="855+824 MNB LHS" sheetId="17" r:id="rId17"/>
    <sheet name="855+824 MNB RHS" sheetId="18" r:id="rId18"/>
    <sheet name="855+575 MNB LHS" sheetId="19" r:id="rId19"/>
    <sheet name="855+575 MNB RHS" sheetId="20" r:id="rId20"/>
    <sheet name="854+040 MNB LHS" sheetId="21" r:id="rId21"/>
    <sheet name="854+040 MNB RHS" sheetId="22" r:id="rId22"/>
    <sheet name="852+088 MNB LHS" sheetId="23" r:id="rId23"/>
    <sheet name="852+088 MNB RHS" sheetId="24" r:id="rId24"/>
    <sheet name="851+884 MNB LHS" sheetId="25" r:id="rId25"/>
    <sheet name="851+884 MNB RHS" sheetId="26" r:id="rId26"/>
    <sheet name="842+429 MNB LHS" sheetId="27" r:id="rId27"/>
    <sheet name="842+429 MNB RHS" sheetId="28" r:id="rId28"/>
    <sheet name="840+104 MNB LHS" sheetId="29" r:id="rId29"/>
    <sheet name="840+104 MNB RHS" sheetId="30" r:id="rId30"/>
    <sheet name="834+629 MNB LHS" sheetId="31" r:id="rId31"/>
    <sheet name="834+629 MNB RHS" sheetId="32" r:id="rId32"/>
    <sheet name="832+204 MNB LHS" sheetId="33" r:id="rId33"/>
    <sheet name="832+204 MNB RHS" sheetId="34" r:id="rId34"/>
    <sheet name="830+758 MNB LHS" sheetId="35" r:id="rId35"/>
    <sheet name="830+758 MNB RHS" sheetId="36" r:id="rId36"/>
    <sheet name="828+091 MNB LHS" sheetId="37" r:id="rId37"/>
    <sheet name="828+091 MNB RHS" sheetId="38" r:id="rId38"/>
    <sheet name="825+052 MNB LHS)" sheetId="39" r:id="rId39"/>
    <sheet name="825+052 MNB RHS" sheetId="40" r:id="rId40"/>
    <sheet name="824+525 MNB LHS" sheetId="41" r:id="rId41"/>
    <sheet name="824+525 MNB RHS" sheetId="43" r:id="rId42"/>
    <sheet name="816+471 MNB LHS" sheetId="44" r:id="rId43"/>
    <sheet name="816+471 MNB RHS" sheetId="45" r:id="rId44"/>
    <sheet name="815+381 MNB LHS" sheetId="46" r:id="rId45"/>
    <sheet name="815+381 MNB RHS" sheetId="47" r:id="rId46"/>
    <sheet name="814+245 MNB LHS " sheetId="48" r:id="rId47"/>
    <sheet name="814+245 MNB RHS" sheetId="49" r:id="rId48"/>
    <sheet name="814+789 PUP BHS" sheetId="42" r:id="rId49"/>
    <sheet name="818+574 PUP BHS" sheetId="50" r:id="rId50"/>
    <sheet name="821+162 PUP BHS" sheetId="51" r:id="rId51"/>
    <sheet name="866+228 PUP BHS" sheetId="52" r:id="rId52"/>
    <sheet name="833+700 VUP LHS" sheetId="53" r:id="rId53"/>
    <sheet name="833+700 VUP RHS" sheetId="54" r:id="rId54"/>
    <sheet name="843+964 VUP LHS" sheetId="55" r:id="rId55"/>
    <sheet name="843+964 VUP RHS" sheetId="56" r:id="rId56"/>
    <sheet name="827+917 FO BHS" sheetId="58" r:id="rId57"/>
    <sheet name="856+060 FO UDL" sheetId="59" r:id="rId58"/>
    <sheet name="872+780 FO LHS" sheetId="60" r:id="rId59"/>
    <sheet name="872+780 FO RHS" sheetId="61" r:id="rId60"/>
    <sheet name="875+680 FO LHS " sheetId="62" r:id="rId61"/>
    <sheet name="875+680 FO RHS" sheetId="63" r:id="rId62"/>
    <sheet name="839+656 MJB LHS" sheetId="64" r:id="rId63"/>
    <sheet name="839+656 MJB RHS" sheetId="65" r:id="rId64"/>
    <sheet name="866+244 MJB LHS" sheetId="66" r:id="rId65"/>
    <sheet name="866+244 MJB RHS" sheetId="67" r:id="rId66"/>
    <sheet name="878+725 ROB LHS" sheetId="70" r:id="rId67"/>
    <sheet name="878+725 ROB RHS" sheetId="69" r:id="rId68"/>
  </sheets>
  <externalReferences>
    <externalReference r:id="rId69"/>
    <externalReference r:id="rId70"/>
  </externalReferences>
  <definedNames>
    <definedName name="_xlnm._FilterDatabase" localSheetId="12" hidden="1">'858+884 MNB LHS '!$B$32:$K$83</definedName>
    <definedName name="_xlnm._FilterDatabase" localSheetId="6" hidden="1">'869+999 LHS MNB'!$34:$85</definedName>
    <definedName name="_xlnm._FilterDatabase" localSheetId="1" hidden="1">BOQ!$B$2:$BR$56</definedName>
    <definedName name="_xlnm._FilterDatabase" localSheetId="0" hidden="1">'Summary '!$B$3:$I$63</definedName>
    <definedName name="_xlnm.Print_Area" localSheetId="0">'Summary '!$A$1:$I$71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R4" i="2" l="1"/>
  <c r="BR5" i="2"/>
  <c r="BR6" i="2"/>
  <c r="BR7" i="2"/>
  <c r="BR8" i="2"/>
  <c r="BR9" i="2"/>
  <c r="BR10" i="2"/>
  <c r="BR11" i="2"/>
  <c r="BR12" i="2"/>
  <c r="BR13" i="2"/>
  <c r="BR14" i="2"/>
  <c r="BR15" i="2"/>
  <c r="BR16" i="2"/>
  <c r="BR17" i="2"/>
  <c r="BR18" i="2"/>
  <c r="BR19" i="2"/>
  <c r="BR20" i="2"/>
  <c r="BR21" i="2"/>
  <c r="BR22" i="2"/>
  <c r="BR23" i="2"/>
  <c r="BR24" i="2"/>
  <c r="BR25" i="2"/>
  <c r="BR26" i="2"/>
  <c r="BR27" i="2"/>
  <c r="BR28" i="2"/>
  <c r="BR29" i="2"/>
  <c r="BR30" i="2"/>
  <c r="BR31" i="2"/>
  <c r="BR32" i="2"/>
  <c r="BR33" i="2"/>
  <c r="BR34" i="2"/>
  <c r="BR35" i="2"/>
  <c r="BR36" i="2"/>
  <c r="BR37" i="2"/>
  <c r="BR38" i="2"/>
  <c r="BR39" i="2"/>
  <c r="BR40" i="2"/>
  <c r="BR41" i="2"/>
  <c r="BR42" i="2"/>
  <c r="BR43" i="2"/>
  <c r="BR44" i="2"/>
  <c r="BR45" i="2"/>
  <c r="BR46" i="2"/>
  <c r="BR47" i="2"/>
  <c r="BR48" i="2"/>
  <c r="BR49" i="2"/>
  <c r="BR50" i="2"/>
  <c r="BR51" i="2"/>
  <c r="BR52" i="2"/>
  <c r="BR53" i="2"/>
  <c r="BR54" i="2"/>
  <c r="BR55" i="2"/>
  <c r="BR56" i="2"/>
  <c r="BR3" i="2"/>
  <c r="BO22" i="2"/>
  <c r="BN22" i="2"/>
  <c r="AV24" i="2"/>
  <c r="I55" i="67"/>
  <c r="I54" i="70"/>
  <c r="J106" i="66"/>
  <c r="I54" i="66" s="1"/>
  <c r="J105" i="67"/>
  <c r="I54" i="67" s="1"/>
  <c r="J97" i="27" l="1"/>
  <c r="J96" i="27"/>
  <c r="J109" i="69" l="1"/>
  <c r="I48" i="1" l="1"/>
  <c r="I53" i="1"/>
  <c r="I4" i="1"/>
  <c r="D53" i="2"/>
  <c r="BQ4" i="2"/>
  <c r="BQ5" i="2"/>
  <c r="BQ6" i="2"/>
  <c r="BQ7" i="2"/>
  <c r="BQ8" i="2"/>
  <c r="BQ9" i="2"/>
  <c r="BQ10" i="2"/>
  <c r="BQ11" i="2"/>
  <c r="BQ12" i="2"/>
  <c r="BQ13" i="2"/>
  <c r="BQ14" i="2"/>
  <c r="BQ15" i="2"/>
  <c r="BQ16" i="2"/>
  <c r="BQ17" i="2"/>
  <c r="BQ18" i="2"/>
  <c r="BQ19" i="2"/>
  <c r="BQ20" i="2"/>
  <c r="BQ21" i="2"/>
  <c r="BQ25" i="2"/>
  <c r="BQ26" i="2"/>
  <c r="BQ27" i="2"/>
  <c r="BQ29" i="2"/>
  <c r="BQ30" i="2"/>
  <c r="BQ31" i="2"/>
  <c r="BQ32" i="2"/>
  <c r="BQ33" i="2"/>
  <c r="BQ34" i="2"/>
  <c r="BQ35" i="2"/>
  <c r="BQ36" i="2"/>
  <c r="BQ37" i="2"/>
  <c r="BQ39" i="2"/>
  <c r="BQ40" i="2"/>
  <c r="BQ41" i="2"/>
  <c r="BQ42" i="2"/>
  <c r="BQ43" i="2"/>
  <c r="BQ44" i="2"/>
  <c r="BQ45" i="2"/>
  <c r="BQ46" i="2"/>
  <c r="BQ48" i="2"/>
  <c r="BQ49" i="2"/>
  <c r="BQ51" i="2"/>
  <c r="BQ52" i="2"/>
  <c r="BQ54" i="2"/>
  <c r="BQ55" i="2"/>
  <c r="BQ56" i="2"/>
  <c r="BQ2" i="2"/>
  <c r="BP4" i="2"/>
  <c r="BP5" i="2"/>
  <c r="BP6" i="2"/>
  <c r="BP7" i="2"/>
  <c r="BP8" i="2"/>
  <c r="BP9" i="2"/>
  <c r="BP10" i="2"/>
  <c r="BP11" i="2"/>
  <c r="BP12" i="2"/>
  <c r="BP13" i="2"/>
  <c r="BP14" i="2"/>
  <c r="BP15" i="2"/>
  <c r="BP16" i="2"/>
  <c r="BP17" i="2"/>
  <c r="BP18" i="2"/>
  <c r="BP19" i="2"/>
  <c r="BP20" i="2"/>
  <c r="BP21" i="2"/>
  <c r="BP23" i="2"/>
  <c r="BP24" i="2"/>
  <c r="BP25" i="2"/>
  <c r="BP26" i="2"/>
  <c r="BP27" i="2"/>
  <c r="BP29" i="2"/>
  <c r="BP30" i="2"/>
  <c r="BP31" i="2"/>
  <c r="BP32" i="2"/>
  <c r="BP33" i="2"/>
  <c r="BP34" i="2"/>
  <c r="BP35" i="2"/>
  <c r="BP36" i="2"/>
  <c r="BP37" i="2"/>
  <c r="BP38" i="2"/>
  <c r="BP39" i="2"/>
  <c r="BP40" i="2"/>
  <c r="BP41" i="2"/>
  <c r="BP42" i="2"/>
  <c r="BP43" i="2"/>
  <c r="BP44" i="2"/>
  <c r="BP45" i="2"/>
  <c r="BP46" i="2"/>
  <c r="BP49" i="2"/>
  <c r="BP50" i="2"/>
  <c r="BP51" i="2"/>
  <c r="BP52" i="2"/>
  <c r="BP54" i="2"/>
  <c r="BP55" i="2"/>
  <c r="BP56" i="2"/>
  <c r="BP2" i="2"/>
  <c r="I81" i="69"/>
  <c r="BQ50" i="2" s="1"/>
  <c r="J25" i="69"/>
  <c r="J106" i="69" s="1"/>
  <c r="J107" i="69" s="1"/>
  <c r="J17" i="69"/>
  <c r="J23" i="69" s="1"/>
  <c r="J16" i="69"/>
  <c r="J22" i="69" s="1"/>
  <c r="J100" i="70"/>
  <c r="J89" i="70"/>
  <c r="J90" i="70" s="1"/>
  <c r="I79" i="70"/>
  <c r="BP47" i="2" s="1"/>
  <c r="I55" i="70"/>
  <c r="J22" i="70"/>
  <c r="J16" i="70"/>
  <c r="J21" i="70" s="1"/>
  <c r="J94" i="70" s="1"/>
  <c r="J96" i="70" s="1"/>
  <c r="J97" i="70" s="1"/>
  <c r="BP22" i="2" s="1"/>
  <c r="C9" i="70"/>
  <c r="F3" i="70"/>
  <c r="J88" i="69"/>
  <c r="J89" i="69" s="1"/>
  <c r="I78" i="69"/>
  <c r="BQ47" i="2" s="1"/>
  <c r="C9" i="69"/>
  <c r="F3" i="69"/>
  <c r="J99" i="69" l="1"/>
  <c r="J100" i="69" s="1"/>
  <c r="J93" i="69"/>
  <c r="J94" i="69" s="1"/>
  <c r="J95" i="69" s="1"/>
  <c r="J101" i="69"/>
  <c r="J102" i="69" s="1"/>
  <c r="I53" i="69" s="1"/>
  <c r="BQ22" i="2" s="1"/>
  <c r="I54" i="69"/>
  <c r="BQ23" i="2" s="1"/>
  <c r="J101" i="70"/>
  <c r="J102" i="70" s="1"/>
  <c r="J103" i="70" s="1"/>
  <c r="I80" i="70" s="1"/>
  <c r="BP48" i="2" s="1"/>
  <c r="J96" i="69" l="1"/>
  <c r="I55" i="69" s="1"/>
  <c r="G18" i="10"/>
  <c r="J89" i="28"/>
  <c r="J90" i="28" s="1"/>
  <c r="I79" i="28"/>
  <c r="I55" i="28"/>
  <c r="J22" i="28"/>
  <c r="J100" i="28" s="1"/>
  <c r="J16" i="28"/>
  <c r="J21" i="28" s="1"/>
  <c r="J94" i="28" s="1"/>
  <c r="J96" i="28" s="1"/>
  <c r="J97" i="28" s="1"/>
  <c r="I54" i="28" s="1"/>
  <c r="C9" i="28"/>
  <c r="F3" i="28"/>
  <c r="F3" i="27"/>
  <c r="J89" i="27"/>
  <c r="J90" i="27" s="1"/>
  <c r="I79" i="27"/>
  <c r="I55" i="27"/>
  <c r="J22" i="27"/>
  <c r="J100" i="27" s="1"/>
  <c r="J16" i="27"/>
  <c r="J21" i="27" s="1"/>
  <c r="J94" i="27" s="1"/>
  <c r="C9" i="27"/>
  <c r="I69" i="69" l="1"/>
  <c r="BQ38" i="2" s="1"/>
  <c r="I54" i="27"/>
  <c r="J101" i="28"/>
  <c r="J102" i="28" s="1"/>
  <c r="J103" i="28" s="1"/>
  <c r="I80" i="28" s="1"/>
  <c r="J101" i="27"/>
  <c r="J102" i="27" s="1"/>
  <c r="J103" i="27" s="1"/>
  <c r="I80" i="27" s="1"/>
  <c r="G52" i="1"/>
  <c r="I52" i="1" s="1"/>
  <c r="G51" i="1"/>
  <c r="I51" i="1" s="1"/>
  <c r="G50" i="1"/>
  <c r="I50" i="1" s="1"/>
  <c r="G49" i="1"/>
  <c r="I49" i="1" s="1"/>
  <c r="G47" i="1"/>
  <c r="G46" i="1"/>
  <c r="G45" i="1"/>
  <c r="G43" i="1"/>
  <c r="G34" i="1"/>
  <c r="G32" i="1"/>
  <c r="G31" i="1"/>
  <c r="G30" i="1"/>
  <c r="G29" i="1"/>
  <c r="G23" i="1"/>
  <c r="G21" i="1"/>
  <c r="G19" i="1"/>
  <c r="G18" i="1"/>
  <c r="G17" i="1"/>
  <c r="G15" i="1"/>
  <c r="G13" i="1"/>
  <c r="G11" i="1"/>
  <c r="G10" i="1"/>
  <c r="G7" i="1"/>
  <c r="BO4" i="2" l="1"/>
  <c r="BO5" i="2"/>
  <c r="BO6" i="2"/>
  <c r="BO7" i="2"/>
  <c r="BO8" i="2"/>
  <c r="BO9" i="2"/>
  <c r="BO10" i="2"/>
  <c r="BO11" i="2"/>
  <c r="BO12" i="2"/>
  <c r="BO13" i="2"/>
  <c r="BO14" i="2"/>
  <c r="BO15" i="2"/>
  <c r="BO16" i="2"/>
  <c r="BO17" i="2"/>
  <c r="BO18" i="2"/>
  <c r="BO19" i="2"/>
  <c r="BO20" i="2"/>
  <c r="BO21" i="2"/>
  <c r="BO25" i="2"/>
  <c r="BO26" i="2"/>
  <c r="BO27" i="2"/>
  <c r="BO29" i="2"/>
  <c r="BO30" i="2"/>
  <c r="BO31" i="2"/>
  <c r="BO32" i="2"/>
  <c r="BO33" i="2"/>
  <c r="BO34" i="2"/>
  <c r="BO35" i="2"/>
  <c r="BO36" i="2"/>
  <c r="BO37" i="2"/>
  <c r="BO38" i="2"/>
  <c r="BO39" i="2"/>
  <c r="BO40" i="2"/>
  <c r="BO41" i="2"/>
  <c r="BO42" i="2"/>
  <c r="BO43" i="2"/>
  <c r="BO44" i="2"/>
  <c r="BO45" i="2"/>
  <c r="BO46" i="2"/>
  <c r="BO49" i="2"/>
  <c r="BO50" i="2"/>
  <c r="BO51" i="2"/>
  <c r="BO52" i="2"/>
  <c r="BO54" i="2"/>
  <c r="BO55" i="2"/>
  <c r="BO56" i="2"/>
  <c r="BO2" i="2"/>
  <c r="BN4" i="2"/>
  <c r="BN5" i="2"/>
  <c r="BN6" i="2"/>
  <c r="BN7" i="2"/>
  <c r="BN8" i="2"/>
  <c r="BN9" i="2"/>
  <c r="BN10" i="2"/>
  <c r="BN11" i="2"/>
  <c r="BN12" i="2"/>
  <c r="BN13" i="2"/>
  <c r="BN14" i="2"/>
  <c r="BN15" i="2"/>
  <c r="BN16" i="2"/>
  <c r="BN17" i="2"/>
  <c r="BN18" i="2"/>
  <c r="BN19" i="2"/>
  <c r="BN20" i="2"/>
  <c r="BN21" i="2"/>
  <c r="BN25" i="2"/>
  <c r="BN26" i="2"/>
  <c r="BN27" i="2"/>
  <c r="BN29" i="2"/>
  <c r="BN30" i="2"/>
  <c r="BN31" i="2"/>
  <c r="BN32" i="2"/>
  <c r="BN33" i="2"/>
  <c r="BN34" i="2"/>
  <c r="BN35" i="2"/>
  <c r="BN36" i="2"/>
  <c r="BN37" i="2"/>
  <c r="BN38" i="2"/>
  <c r="BN39" i="2"/>
  <c r="BN40" i="2"/>
  <c r="BN41" i="2"/>
  <c r="BN42" i="2"/>
  <c r="BN43" i="2"/>
  <c r="BN44" i="2"/>
  <c r="BN45" i="2"/>
  <c r="BN46" i="2"/>
  <c r="BN49" i="2"/>
  <c r="BN50" i="2"/>
  <c r="BN51" i="2"/>
  <c r="BN52" i="2"/>
  <c r="BN54" i="2"/>
  <c r="BN55" i="2"/>
  <c r="BN56" i="2"/>
  <c r="BN2" i="2"/>
  <c r="BM4" i="2"/>
  <c r="BM5" i="2"/>
  <c r="BM6" i="2"/>
  <c r="BM7" i="2"/>
  <c r="BM8" i="2"/>
  <c r="BM9" i="2"/>
  <c r="BM10" i="2"/>
  <c r="BM11" i="2"/>
  <c r="BM12" i="2"/>
  <c r="BM13" i="2"/>
  <c r="BM14" i="2"/>
  <c r="BM15" i="2"/>
  <c r="BM16" i="2"/>
  <c r="BM17" i="2"/>
  <c r="BM18" i="2"/>
  <c r="BM19" i="2"/>
  <c r="BM20" i="2"/>
  <c r="BM21" i="2"/>
  <c r="BM22" i="2"/>
  <c r="BM25" i="2"/>
  <c r="BM26" i="2"/>
  <c r="BM27" i="2"/>
  <c r="BM29" i="2"/>
  <c r="BM30" i="2"/>
  <c r="BM31" i="2"/>
  <c r="BM32" i="2"/>
  <c r="BM33" i="2"/>
  <c r="BM34" i="2"/>
  <c r="BM35" i="2"/>
  <c r="BM36" i="2"/>
  <c r="BM37" i="2"/>
  <c r="BM38" i="2"/>
  <c r="BM39" i="2"/>
  <c r="BM40" i="2"/>
  <c r="BM41" i="2"/>
  <c r="BM42" i="2"/>
  <c r="BM43" i="2"/>
  <c r="BM44" i="2"/>
  <c r="BM45" i="2"/>
  <c r="BM46" i="2"/>
  <c r="BM49" i="2"/>
  <c r="BM50" i="2"/>
  <c r="BM51" i="2"/>
  <c r="BM52" i="2"/>
  <c r="BM54" i="2"/>
  <c r="BM55" i="2"/>
  <c r="BM56" i="2"/>
  <c r="BM2" i="2"/>
  <c r="BL4" i="2"/>
  <c r="BL5" i="2"/>
  <c r="BL6" i="2"/>
  <c r="BL7" i="2"/>
  <c r="BL8" i="2"/>
  <c r="BL9" i="2"/>
  <c r="BL10" i="2"/>
  <c r="BL11" i="2"/>
  <c r="BL12" i="2"/>
  <c r="BL13" i="2"/>
  <c r="BL14" i="2"/>
  <c r="BL15" i="2"/>
  <c r="BL16" i="2"/>
  <c r="BL17" i="2"/>
  <c r="BL18" i="2"/>
  <c r="BL19" i="2"/>
  <c r="BL20" i="2"/>
  <c r="BL21" i="2"/>
  <c r="BL22" i="2"/>
  <c r="BL25" i="2"/>
  <c r="BL26" i="2"/>
  <c r="BL27" i="2"/>
  <c r="BL29" i="2"/>
  <c r="BL30" i="2"/>
  <c r="BL31" i="2"/>
  <c r="BL32" i="2"/>
  <c r="BL33" i="2"/>
  <c r="BL34" i="2"/>
  <c r="BL35" i="2"/>
  <c r="BL36" i="2"/>
  <c r="BL37" i="2"/>
  <c r="BL38" i="2"/>
  <c r="BL39" i="2"/>
  <c r="BL40" i="2"/>
  <c r="BL41" i="2"/>
  <c r="BL42" i="2"/>
  <c r="BL43" i="2"/>
  <c r="BL44" i="2"/>
  <c r="BL45" i="2"/>
  <c r="BL46" i="2"/>
  <c r="BL49" i="2"/>
  <c r="BL50" i="2"/>
  <c r="BL51" i="2"/>
  <c r="BL52" i="2"/>
  <c r="BL54" i="2"/>
  <c r="BL55" i="2"/>
  <c r="BL56" i="2"/>
  <c r="BL2" i="2"/>
  <c r="BK4" i="2"/>
  <c r="BK5" i="2"/>
  <c r="BK6" i="2"/>
  <c r="BK7" i="2"/>
  <c r="BK8" i="2"/>
  <c r="BK9" i="2"/>
  <c r="BK10" i="2"/>
  <c r="BK11" i="2"/>
  <c r="BK12" i="2"/>
  <c r="BK13" i="2"/>
  <c r="BK14" i="2"/>
  <c r="BK15" i="2"/>
  <c r="BK16" i="2"/>
  <c r="BK17" i="2"/>
  <c r="BK18" i="2"/>
  <c r="BK19" i="2"/>
  <c r="BK20" i="2"/>
  <c r="BK21" i="2"/>
  <c r="BK22" i="2"/>
  <c r="BK25" i="2"/>
  <c r="BK26" i="2"/>
  <c r="BK27" i="2"/>
  <c r="BK29" i="2"/>
  <c r="BK30" i="2"/>
  <c r="BK31" i="2"/>
  <c r="BK32" i="2"/>
  <c r="BK33" i="2"/>
  <c r="BK34" i="2"/>
  <c r="BK35" i="2"/>
  <c r="BK36" i="2"/>
  <c r="BK37" i="2"/>
  <c r="BK38" i="2"/>
  <c r="BK39" i="2"/>
  <c r="BK40" i="2"/>
  <c r="BK41" i="2"/>
  <c r="BK42" i="2"/>
  <c r="BK43" i="2"/>
  <c r="BK44" i="2"/>
  <c r="BK45" i="2"/>
  <c r="BK46" i="2"/>
  <c r="BK49" i="2"/>
  <c r="BK50" i="2"/>
  <c r="BK51" i="2"/>
  <c r="BK52" i="2"/>
  <c r="BK54" i="2"/>
  <c r="BK55" i="2"/>
  <c r="BK56" i="2"/>
  <c r="BK2" i="2"/>
  <c r="BJ4" i="2"/>
  <c r="BJ5" i="2"/>
  <c r="BJ6" i="2"/>
  <c r="BJ7" i="2"/>
  <c r="BJ8" i="2"/>
  <c r="BJ9" i="2"/>
  <c r="BJ10" i="2"/>
  <c r="BJ11" i="2"/>
  <c r="BJ12" i="2"/>
  <c r="BJ13" i="2"/>
  <c r="BJ14" i="2"/>
  <c r="BJ15" i="2"/>
  <c r="BJ16" i="2"/>
  <c r="BJ17" i="2"/>
  <c r="BJ18" i="2"/>
  <c r="BJ19" i="2"/>
  <c r="BJ20" i="2"/>
  <c r="BJ21" i="2"/>
  <c r="BJ22" i="2"/>
  <c r="BJ25" i="2"/>
  <c r="BJ26" i="2"/>
  <c r="BJ27" i="2"/>
  <c r="BJ29" i="2"/>
  <c r="BJ30" i="2"/>
  <c r="BJ31" i="2"/>
  <c r="BJ32" i="2"/>
  <c r="BJ33" i="2"/>
  <c r="BJ34" i="2"/>
  <c r="BJ35" i="2"/>
  <c r="BJ36" i="2"/>
  <c r="BJ37" i="2"/>
  <c r="BJ38" i="2"/>
  <c r="BJ39" i="2"/>
  <c r="BJ40" i="2"/>
  <c r="BJ41" i="2"/>
  <c r="BJ42" i="2"/>
  <c r="BJ43" i="2"/>
  <c r="BJ44" i="2"/>
  <c r="BJ45" i="2"/>
  <c r="BJ46" i="2"/>
  <c r="BJ49" i="2"/>
  <c r="BJ50" i="2"/>
  <c r="BJ51" i="2"/>
  <c r="BJ52" i="2"/>
  <c r="BJ54" i="2"/>
  <c r="BJ55" i="2"/>
  <c r="BJ56" i="2"/>
  <c r="BJ2" i="2"/>
  <c r="BI4" i="2"/>
  <c r="BI5" i="2"/>
  <c r="BI6" i="2"/>
  <c r="BI7" i="2"/>
  <c r="BI8" i="2"/>
  <c r="BI9" i="2"/>
  <c r="BI10" i="2"/>
  <c r="BI11" i="2"/>
  <c r="BI12" i="2"/>
  <c r="BI13" i="2"/>
  <c r="BI14" i="2"/>
  <c r="BI15" i="2"/>
  <c r="BI16" i="2"/>
  <c r="BI17" i="2"/>
  <c r="BI18" i="2"/>
  <c r="BI19" i="2"/>
  <c r="BI20" i="2"/>
  <c r="BI21" i="2"/>
  <c r="BI22" i="2"/>
  <c r="BI25" i="2"/>
  <c r="BI26" i="2"/>
  <c r="BI27" i="2"/>
  <c r="BI29" i="2"/>
  <c r="BI30" i="2"/>
  <c r="BI31" i="2"/>
  <c r="BI32" i="2"/>
  <c r="BI33" i="2"/>
  <c r="BI34" i="2"/>
  <c r="BI35" i="2"/>
  <c r="BI36" i="2"/>
  <c r="BI37" i="2"/>
  <c r="BI38" i="2"/>
  <c r="BI39" i="2"/>
  <c r="BI40" i="2"/>
  <c r="BI41" i="2"/>
  <c r="BI42" i="2"/>
  <c r="BI43" i="2"/>
  <c r="BI44" i="2"/>
  <c r="BI45" i="2"/>
  <c r="BI46" i="2"/>
  <c r="BI49" i="2"/>
  <c r="BI50" i="2"/>
  <c r="BI51" i="2"/>
  <c r="BI52" i="2"/>
  <c r="BI54" i="2"/>
  <c r="BI55" i="2"/>
  <c r="BI56" i="2"/>
  <c r="BI2" i="2"/>
  <c r="BH4" i="2"/>
  <c r="BH5" i="2"/>
  <c r="BH6" i="2"/>
  <c r="BH7" i="2"/>
  <c r="BH8" i="2"/>
  <c r="BH9" i="2"/>
  <c r="BH10" i="2"/>
  <c r="BH11" i="2"/>
  <c r="BH12" i="2"/>
  <c r="BH13" i="2"/>
  <c r="BH14" i="2"/>
  <c r="BH15" i="2"/>
  <c r="BH16" i="2"/>
  <c r="BH17" i="2"/>
  <c r="BH18" i="2"/>
  <c r="BH19" i="2"/>
  <c r="BH20" i="2"/>
  <c r="BH21" i="2"/>
  <c r="BH22" i="2"/>
  <c r="BH25" i="2"/>
  <c r="BH26" i="2"/>
  <c r="BH27" i="2"/>
  <c r="BH29" i="2"/>
  <c r="BH30" i="2"/>
  <c r="BH31" i="2"/>
  <c r="BH32" i="2"/>
  <c r="BH33" i="2"/>
  <c r="BH34" i="2"/>
  <c r="BH35" i="2"/>
  <c r="BH36" i="2"/>
  <c r="BH37" i="2"/>
  <c r="BH38" i="2"/>
  <c r="BH39" i="2"/>
  <c r="BH40" i="2"/>
  <c r="BH41" i="2"/>
  <c r="BH42" i="2"/>
  <c r="BH43" i="2"/>
  <c r="BH44" i="2"/>
  <c r="BH45" i="2"/>
  <c r="BH46" i="2"/>
  <c r="BH49" i="2"/>
  <c r="BH50" i="2"/>
  <c r="BH51" i="2"/>
  <c r="BH52" i="2"/>
  <c r="BH54" i="2"/>
  <c r="BH55" i="2"/>
  <c r="BH56" i="2"/>
  <c r="BH2" i="2"/>
  <c r="BG4" i="2"/>
  <c r="BG5" i="2"/>
  <c r="BG6" i="2"/>
  <c r="BG7" i="2"/>
  <c r="BG8" i="2"/>
  <c r="BG9" i="2"/>
  <c r="BG10" i="2"/>
  <c r="BG11" i="2"/>
  <c r="BG12" i="2"/>
  <c r="BG13" i="2"/>
  <c r="BG14" i="2"/>
  <c r="BG15" i="2"/>
  <c r="BG16" i="2"/>
  <c r="BG17" i="2"/>
  <c r="BG18" i="2"/>
  <c r="BG19" i="2"/>
  <c r="BG20" i="2"/>
  <c r="BG21" i="2"/>
  <c r="BG22" i="2"/>
  <c r="BG25" i="2"/>
  <c r="BG26" i="2"/>
  <c r="BG27" i="2"/>
  <c r="BG29" i="2"/>
  <c r="BG30" i="2"/>
  <c r="BG31" i="2"/>
  <c r="BG32" i="2"/>
  <c r="BG33" i="2"/>
  <c r="BG34" i="2"/>
  <c r="BG35" i="2"/>
  <c r="BG36" i="2"/>
  <c r="BG37" i="2"/>
  <c r="BG38" i="2"/>
  <c r="BG39" i="2"/>
  <c r="BG40" i="2"/>
  <c r="BG41" i="2"/>
  <c r="BG42" i="2"/>
  <c r="BG43" i="2"/>
  <c r="BG44" i="2"/>
  <c r="BG45" i="2"/>
  <c r="BG46" i="2"/>
  <c r="BG49" i="2"/>
  <c r="BG50" i="2"/>
  <c r="BG51" i="2"/>
  <c r="BG52" i="2"/>
  <c r="BG54" i="2"/>
  <c r="BG55" i="2"/>
  <c r="BG56" i="2"/>
  <c r="BG2" i="2"/>
  <c r="BF4" i="2"/>
  <c r="BF5" i="2"/>
  <c r="BF6" i="2"/>
  <c r="BF7" i="2"/>
  <c r="BF8" i="2"/>
  <c r="BF9" i="2"/>
  <c r="BF10" i="2"/>
  <c r="BF11" i="2"/>
  <c r="BF12" i="2"/>
  <c r="BF13" i="2"/>
  <c r="BF14" i="2"/>
  <c r="BF15" i="2"/>
  <c r="BF16" i="2"/>
  <c r="BF17" i="2"/>
  <c r="BF18" i="2"/>
  <c r="BF19" i="2"/>
  <c r="BF20" i="2"/>
  <c r="BF21" i="2"/>
  <c r="BF22" i="2"/>
  <c r="BF25" i="2"/>
  <c r="BF26" i="2"/>
  <c r="BF27" i="2"/>
  <c r="BF29" i="2"/>
  <c r="BF30" i="2"/>
  <c r="BF31" i="2"/>
  <c r="BF32" i="2"/>
  <c r="BF33" i="2"/>
  <c r="BF34" i="2"/>
  <c r="BF35" i="2"/>
  <c r="BF36" i="2"/>
  <c r="BF37" i="2"/>
  <c r="BF38" i="2"/>
  <c r="BF39" i="2"/>
  <c r="BF40" i="2"/>
  <c r="BF41" i="2"/>
  <c r="BF42" i="2"/>
  <c r="BF43" i="2"/>
  <c r="BF44" i="2"/>
  <c r="BF45" i="2"/>
  <c r="BF46" i="2"/>
  <c r="BF49" i="2"/>
  <c r="BF50" i="2"/>
  <c r="BF51" i="2"/>
  <c r="BF52" i="2"/>
  <c r="BF54" i="2"/>
  <c r="BF55" i="2"/>
  <c r="BF56" i="2"/>
  <c r="BF2" i="2"/>
  <c r="BE4" i="2"/>
  <c r="BE5" i="2"/>
  <c r="BE6" i="2"/>
  <c r="BE7" i="2"/>
  <c r="BE8" i="2"/>
  <c r="BE9" i="2"/>
  <c r="BE10" i="2"/>
  <c r="BE11" i="2"/>
  <c r="BE12" i="2"/>
  <c r="BE13" i="2"/>
  <c r="BE14" i="2"/>
  <c r="BE15" i="2"/>
  <c r="BE16" i="2"/>
  <c r="BE17" i="2"/>
  <c r="BE18" i="2"/>
  <c r="BE19" i="2"/>
  <c r="BE20" i="2"/>
  <c r="BE21" i="2"/>
  <c r="BE22" i="2"/>
  <c r="BE24" i="2"/>
  <c r="BE25" i="2"/>
  <c r="BE26" i="2"/>
  <c r="BE27" i="2"/>
  <c r="BE29" i="2"/>
  <c r="BE31" i="2"/>
  <c r="BE32" i="2"/>
  <c r="BE33" i="2"/>
  <c r="BE34" i="2"/>
  <c r="BE35" i="2"/>
  <c r="BE36" i="2"/>
  <c r="BE37" i="2"/>
  <c r="BE38" i="2"/>
  <c r="BE39" i="2"/>
  <c r="BE40" i="2"/>
  <c r="BE41" i="2"/>
  <c r="BE42" i="2"/>
  <c r="BE43" i="2"/>
  <c r="BE44" i="2"/>
  <c r="BE45" i="2"/>
  <c r="BE46" i="2"/>
  <c r="BE49" i="2"/>
  <c r="BE50" i="2"/>
  <c r="BE51" i="2"/>
  <c r="BE52" i="2"/>
  <c r="BE54" i="2"/>
  <c r="BE55" i="2"/>
  <c r="BE56" i="2"/>
  <c r="BE2" i="2"/>
  <c r="BD4" i="2"/>
  <c r="BD5" i="2"/>
  <c r="BD6" i="2"/>
  <c r="BD7" i="2"/>
  <c r="BD8" i="2"/>
  <c r="BD9" i="2"/>
  <c r="BD10" i="2"/>
  <c r="BD11" i="2"/>
  <c r="BD12" i="2"/>
  <c r="BD13" i="2"/>
  <c r="BD14" i="2"/>
  <c r="BD15" i="2"/>
  <c r="BD16" i="2"/>
  <c r="BD17" i="2"/>
  <c r="BD18" i="2"/>
  <c r="BD19" i="2"/>
  <c r="BD20" i="2"/>
  <c r="BD21" i="2"/>
  <c r="BD22" i="2"/>
  <c r="BD24" i="2"/>
  <c r="BD25" i="2"/>
  <c r="BD26" i="2"/>
  <c r="BD27" i="2"/>
  <c r="BD29" i="2"/>
  <c r="BD31" i="2"/>
  <c r="BD32" i="2"/>
  <c r="BD33" i="2"/>
  <c r="BD34" i="2"/>
  <c r="BD35" i="2"/>
  <c r="BD36" i="2"/>
  <c r="BD37" i="2"/>
  <c r="BD38" i="2"/>
  <c r="BD39" i="2"/>
  <c r="BD40" i="2"/>
  <c r="BD41" i="2"/>
  <c r="BD42" i="2"/>
  <c r="BD43" i="2"/>
  <c r="BD44" i="2"/>
  <c r="BD45" i="2"/>
  <c r="BD46" i="2"/>
  <c r="BD49" i="2"/>
  <c r="BD50" i="2"/>
  <c r="BD51" i="2"/>
  <c r="BD52" i="2"/>
  <c r="BD54" i="2"/>
  <c r="BD55" i="2"/>
  <c r="BD56" i="2"/>
  <c r="BD2" i="2"/>
  <c r="BC4" i="2"/>
  <c r="BC5" i="2"/>
  <c r="BC6" i="2"/>
  <c r="BC8" i="2"/>
  <c r="BC9" i="2"/>
  <c r="BC10" i="2"/>
  <c r="BC11" i="2"/>
  <c r="BC12" i="2"/>
  <c r="BC13" i="2"/>
  <c r="BC14" i="2"/>
  <c r="BC15" i="2"/>
  <c r="BC16" i="2"/>
  <c r="BC17" i="2"/>
  <c r="BC18" i="2"/>
  <c r="BC19" i="2"/>
  <c r="BC20" i="2"/>
  <c r="BC21" i="2"/>
  <c r="BC22" i="2"/>
  <c r="BC24" i="2"/>
  <c r="BC25" i="2"/>
  <c r="BC26" i="2"/>
  <c r="BC27" i="2"/>
  <c r="BC29" i="2"/>
  <c r="BC31" i="2"/>
  <c r="BC32" i="2"/>
  <c r="BC33" i="2"/>
  <c r="BC34" i="2"/>
  <c r="BC35" i="2"/>
  <c r="BC36" i="2"/>
  <c r="BC37" i="2"/>
  <c r="BC38" i="2"/>
  <c r="BC39" i="2"/>
  <c r="BC40" i="2"/>
  <c r="BC41" i="2"/>
  <c r="BC42" i="2"/>
  <c r="BC43" i="2"/>
  <c r="BC44" i="2"/>
  <c r="BC45" i="2"/>
  <c r="BC46" i="2"/>
  <c r="BC48" i="2"/>
  <c r="BC49" i="2"/>
  <c r="BC50" i="2"/>
  <c r="BC51" i="2"/>
  <c r="BC52" i="2"/>
  <c r="BC54" i="2"/>
  <c r="BC55" i="2"/>
  <c r="BC56" i="2"/>
  <c r="BC2" i="2"/>
  <c r="BB4" i="2"/>
  <c r="BB5" i="2"/>
  <c r="BB6" i="2"/>
  <c r="BB8" i="2"/>
  <c r="BB9" i="2"/>
  <c r="BB10" i="2"/>
  <c r="BB11" i="2"/>
  <c r="BB12" i="2"/>
  <c r="BB13" i="2"/>
  <c r="BB14" i="2"/>
  <c r="BB15" i="2"/>
  <c r="BB16" i="2"/>
  <c r="BB17" i="2"/>
  <c r="BB18" i="2"/>
  <c r="BB19" i="2"/>
  <c r="BB20" i="2"/>
  <c r="BB21" i="2"/>
  <c r="BB22" i="2"/>
  <c r="BB24" i="2"/>
  <c r="BB25" i="2"/>
  <c r="BB26" i="2"/>
  <c r="BB27" i="2"/>
  <c r="BB29" i="2"/>
  <c r="BB31" i="2"/>
  <c r="BB32" i="2"/>
  <c r="BB33" i="2"/>
  <c r="BB34" i="2"/>
  <c r="BB35" i="2"/>
  <c r="BB36" i="2"/>
  <c r="BB37" i="2"/>
  <c r="BB38" i="2"/>
  <c r="BB39" i="2"/>
  <c r="BB40" i="2"/>
  <c r="BB41" i="2"/>
  <c r="BB42" i="2"/>
  <c r="BB43" i="2"/>
  <c r="BB44" i="2"/>
  <c r="BB45" i="2"/>
  <c r="BB46" i="2"/>
  <c r="BB48" i="2"/>
  <c r="BB49" i="2"/>
  <c r="BB50" i="2"/>
  <c r="BB51" i="2"/>
  <c r="BB52" i="2"/>
  <c r="BB54" i="2"/>
  <c r="BB55" i="2"/>
  <c r="BB56" i="2"/>
  <c r="BB2" i="2"/>
  <c r="BA4" i="2"/>
  <c r="BA5" i="2"/>
  <c r="BA6" i="2"/>
  <c r="BA7" i="2"/>
  <c r="BA8" i="2"/>
  <c r="BA9" i="2"/>
  <c r="BA10" i="2"/>
  <c r="BA11" i="2"/>
  <c r="BA12" i="2"/>
  <c r="BA13" i="2"/>
  <c r="BA14" i="2"/>
  <c r="BA15" i="2"/>
  <c r="BA16" i="2"/>
  <c r="BA17" i="2"/>
  <c r="BA18" i="2"/>
  <c r="BA19" i="2"/>
  <c r="BA20" i="2"/>
  <c r="BA21" i="2"/>
  <c r="BA22" i="2"/>
  <c r="BA25" i="2"/>
  <c r="BA26" i="2"/>
  <c r="BA27" i="2"/>
  <c r="BA29" i="2"/>
  <c r="BA30" i="2"/>
  <c r="BA31" i="2"/>
  <c r="BA32" i="2"/>
  <c r="BA33" i="2"/>
  <c r="BA34" i="2"/>
  <c r="BA35" i="2"/>
  <c r="BA36" i="2"/>
  <c r="BA37" i="2"/>
  <c r="BA38" i="2"/>
  <c r="BA39" i="2"/>
  <c r="BA40" i="2"/>
  <c r="BA41" i="2"/>
  <c r="BA42" i="2"/>
  <c r="BA43" i="2"/>
  <c r="BA44" i="2"/>
  <c r="BA45" i="2"/>
  <c r="BA46" i="2"/>
  <c r="BA49" i="2"/>
  <c r="BA50" i="2"/>
  <c r="BA51" i="2"/>
  <c r="BA52" i="2"/>
  <c r="BA54" i="2"/>
  <c r="BA55" i="2"/>
  <c r="BA56" i="2"/>
  <c r="BA2" i="2"/>
  <c r="AZ4" i="2"/>
  <c r="AZ5" i="2"/>
  <c r="AZ6" i="2"/>
  <c r="AZ7" i="2"/>
  <c r="AZ8" i="2"/>
  <c r="AZ9" i="2"/>
  <c r="AZ10" i="2"/>
  <c r="AZ11" i="2"/>
  <c r="AZ12" i="2"/>
  <c r="AZ13" i="2"/>
  <c r="AZ14" i="2"/>
  <c r="AZ15" i="2"/>
  <c r="AZ16" i="2"/>
  <c r="AZ17" i="2"/>
  <c r="AZ18" i="2"/>
  <c r="AZ19" i="2"/>
  <c r="AZ20" i="2"/>
  <c r="AZ21" i="2"/>
  <c r="AZ22" i="2"/>
  <c r="AZ25" i="2"/>
  <c r="AZ26" i="2"/>
  <c r="AZ27" i="2"/>
  <c r="AZ29" i="2"/>
  <c r="AZ30" i="2"/>
  <c r="AZ31" i="2"/>
  <c r="AZ32" i="2"/>
  <c r="AZ33" i="2"/>
  <c r="AZ34" i="2"/>
  <c r="AZ35" i="2"/>
  <c r="AZ36" i="2"/>
  <c r="AZ37" i="2"/>
  <c r="AZ38" i="2"/>
  <c r="AZ39" i="2"/>
  <c r="AZ40" i="2"/>
  <c r="AZ41" i="2"/>
  <c r="AZ42" i="2"/>
  <c r="AZ43" i="2"/>
  <c r="AZ44" i="2"/>
  <c r="AZ45" i="2"/>
  <c r="AZ46" i="2"/>
  <c r="AZ49" i="2"/>
  <c r="AZ50" i="2"/>
  <c r="AZ51" i="2"/>
  <c r="AZ52" i="2"/>
  <c r="AZ54" i="2"/>
  <c r="AZ55" i="2"/>
  <c r="AZ56" i="2"/>
  <c r="AZ2" i="2"/>
  <c r="AY4" i="2"/>
  <c r="AY5" i="2"/>
  <c r="AY6" i="2"/>
  <c r="AY7" i="2"/>
  <c r="AY8" i="2"/>
  <c r="AY9" i="2"/>
  <c r="AY10" i="2"/>
  <c r="AY11" i="2"/>
  <c r="AY12" i="2"/>
  <c r="AY13" i="2"/>
  <c r="AY14" i="2"/>
  <c r="AY15" i="2"/>
  <c r="AY16" i="2"/>
  <c r="AY17" i="2"/>
  <c r="AY18" i="2"/>
  <c r="AY19" i="2"/>
  <c r="AY20" i="2"/>
  <c r="AY21" i="2"/>
  <c r="AY22" i="2"/>
  <c r="AY25" i="2"/>
  <c r="AY26" i="2"/>
  <c r="AY27" i="2"/>
  <c r="AY29" i="2"/>
  <c r="AY30" i="2"/>
  <c r="AY31" i="2"/>
  <c r="AY32" i="2"/>
  <c r="AY33" i="2"/>
  <c r="AY34" i="2"/>
  <c r="AY35" i="2"/>
  <c r="AY36" i="2"/>
  <c r="AY37" i="2"/>
  <c r="AY38" i="2"/>
  <c r="AY39" i="2"/>
  <c r="AY40" i="2"/>
  <c r="AY41" i="2"/>
  <c r="AY42" i="2"/>
  <c r="AY43" i="2"/>
  <c r="AY44" i="2"/>
  <c r="AY45" i="2"/>
  <c r="AY46" i="2"/>
  <c r="AY47" i="2"/>
  <c r="AY49" i="2"/>
  <c r="AY50" i="2"/>
  <c r="AY51" i="2"/>
  <c r="AY52" i="2"/>
  <c r="AY54" i="2"/>
  <c r="AY55" i="2"/>
  <c r="AY56" i="2"/>
  <c r="AY2" i="2"/>
  <c r="AX4" i="2"/>
  <c r="AX5" i="2"/>
  <c r="AX6" i="2"/>
  <c r="AX7" i="2"/>
  <c r="AX8" i="2"/>
  <c r="AX9" i="2"/>
  <c r="AX10" i="2"/>
  <c r="AX11" i="2"/>
  <c r="AX12" i="2"/>
  <c r="AX13" i="2"/>
  <c r="AX14" i="2"/>
  <c r="AX15" i="2"/>
  <c r="AX16" i="2"/>
  <c r="AX17" i="2"/>
  <c r="AX18" i="2"/>
  <c r="AX19" i="2"/>
  <c r="AX20" i="2"/>
  <c r="AX21" i="2"/>
  <c r="AX22" i="2"/>
  <c r="AX25" i="2"/>
  <c r="AX26" i="2"/>
  <c r="AX27" i="2"/>
  <c r="AX29" i="2"/>
  <c r="AX30" i="2"/>
  <c r="AX31" i="2"/>
  <c r="AX32" i="2"/>
  <c r="AX33" i="2"/>
  <c r="AX34" i="2"/>
  <c r="AX35" i="2"/>
  <c r="AX36" i="2"/>
  <c r="AX37" i="2"/>
  <c r="AX38" i="2"/>
  <c r="AX39" i="2"/>
  <c r="AX40" i="2"/>
  <c r="AX41" i="2"/>
  <c r="AX42" i="2"/>
  <c r="AX43" i="2"/>
  <c r="AX44" i="2"/>
  <c r="AX45" i="2"/>
  <c r="AX46" i="2"/>
  <c r="AX49" i="2"/>
  <c r="AX50" i="2"/>
  <c r="AX51" i="2"/>
  <c r="AX52" i="2"/>
  <c r="AX54" i="2"/>
  <c r="AX55" i="2"/>
  <c r="AX56" i="2"/>
  <c r="AX2" i="2"/>
  <c r="AW4" i="2"/>
  <c r="AW5" i="2"/>
  <c r="AW6" i="2"/>
  <c r="AW7" i="2"/>
  <c r="AW8" i="2"/>
  <c r="AW9" i="2"/>
  <c r="AW10" i="2"/>
  <c r="AW11" i="2"/>
  <c r="AW12" i="2"/>
  <c r="AW13" i="2"/>
  <c r="AW14" i="2"/>
  <c r="AW15" i="2"/>
  <c r="AW16" i="2"/>
  <c r="AW17" i="2"/>
  <c r="AW18" i="2"/>
  <c r="AW19" i="2"/>
  <c r="AW20" i="2"/>
  <c r="AW21" i="2"/>
  <c r="AW22" i="2"/>
  <c r="AW25" i="2"/>
  <c r="AW26" i="2"/>
  <c r="AW27" i="2"/>
  <c r="AW29" i="2"/>
  <c r="AW30" i="2"/>
  <c r="AW31" i="2"/>
  <c r="AW32" i="2"/>
  <c r="AW33" i="2"/>
  <c r="AW34" i="2"/>
  <c r="AW35" i="2"/>
  <c r="AW36" i="2"/>
  <c r="AW37" i="2"/>
  <c r="AW38" i="2"/>
  <c r="AW39" i="2"/>
  <c r="AW40" i="2"/>
  <c r="AW41" i="2"/>
  <c r="AW42" i="2"/>
  <c r="AW43" i="2"/>
  <c r="AW44" i="2"/>
  <c r="AW45" i="2"/>
  <c r="AW46" i="2"/>
  <c r="AW49" i="2"/>
  <c r="AW50" i="2"/>
  <c r="AW51" i="2"/>
  <c r="AW52" i="2"/>
  <c r="AW54" i="2"/>
  <c r="AW55" i="2"/>
  <c r="AW56" i="2"/>
  <c r="AW2" i="2"/>
  <c r="AV4" i="2"/>
  <c r="AV5" i="2"/>
  <c r="AV6" i="2"/>
  <c r="AV7" i="2"/>
  <c r="AV8" i="2"/>
  <c r="AV9" i="2"/>
  <c r="AV10" i="2"/>
  <c r="AV11" i="2"/>
  <c r="AV12" i="2"/>
  <c r="AV13" i="2"/>
  <c r="AV14" i="2"/>
  <c r="AV15" i="2"/>
  <c r="AV16" i="2"/>
  <c r="AV17" i="2"/>
  <c r="AV18" i="2"/>
  <c r="AV19" i="2"/>
  <c r="AV20" i="2"/>
  <c r="AV21" i="2"/>
  <c r="AV22" i="2"/>
  <c r="AV25" i="2"/>
  <c r="AV26" i="2"/>
  <c r="AV27" i="2"/>
  <c r="AV29" i="2"/>
  <c r="AV30" i="2"/>
  <c r="AV31" i="2"/>
  <c r="AV32" i="2"/>
  <c r="AV33" i="2"/>
  <c r="AV34" i="2"/>
  <c r="AV35" i="2"/>
  <c r="AV36" i="2"/>
  <c r="AV37" i="2"/>
  <c r="AV38" i="2"/>
  <c r="AV39" i="2"/>
  <c r="AV40" i="2"/>
  <c r="AV41" i="2"/>
  <c r="AV42" i="2"/>
  <c r="AV43" i="2"/>
  <c r="AV44" i="2"/>
  <c r="AV45" i="2"/>
  <c r="AV46" i="2"/>
  <c r="AV49" i="2"/>
  <c r="AV50" i="2"/>
  <c r="AV51" i="2"/>
  <c r="AV52" i="2"/>
  <c r="AV54" i="2"/>
  <c r="AV55" i="2"/>
  <c r="AV56" i="2"/>
  <c r="AV2" i="2"/>
  <c r="AU4" i="2"/>
  <c r="AU5" i="2"/>
  <c r="AU6" i="2"/>
  <c r="AU7" i="2"/>
  <c r="AU8" i="2"/>
  <c r="AU9" i="2"/>
  <c r="AU10" i="2"/>
  <c r="AU11" i="2"/>
  <c r="AU12" i="2"/>
  <c r="AU13" i="2"/>
  <c r="AU14" i="2"/>
  <c r="AU15" i="2"/>
  <c r="AU16" i="2"/>
  <c r="AU17" i="2"/>
  <c r="AU18" i="2"/>
  <c r="AU19" i="2"/>
  <c r="AU20" i="2"/>
  <c r="AU21" i="2"/>
  <c r="AU24" i="2"/>
  <c r="AU25" i="2"/>
  <c r="AU26" i="2"/>
  <c r="AU27" i="2"/>
  <c r="AU29" i="2"/>
  <c r="AU30" i="2"/>
  <c r="AU31" i="2"/>
  <c r="AU32" i="2"/>
  <c r="AU33" i="2"/>
  <c r="AU34" i="2"/>
  <c r="AU35" i="2"/>
  <c r="AU36" i="2"/>
  <c r="AU37" i="2"/>
  <c r="AU38" i="2"/>
  <c r="AU39" i="2"/>
  <c r="AU40" i="2"/>
  <c r="AU41" i="2"/>
  <c r="AU42" i="2"/>
  <c r="AU43" i="2"/>
  <c r="AU44" i="2"/>
  <c r="AU45" i="2"/>
  <c r="AU46" i="2"/>
  <c r="AU49" i="2"/>
  <c r="AU50" i="2"/>
  <c r="AU51" i="2"/>
  <c r="AU52" i="2"/>
  <c r="AU54" i="2"/>
  <c r="AU55" i="2"/>
  <c r="AU56" i="2"/>
  <c r="AU2" i="2"/>
  <c r="AT4" i="2"/>
  <c r="AT5" i="2"/>
  <c r="AT6" i="2"/>
  <c r="AT7" i="2"/>
  <c r="AT8" i="2"/>
  <c r="AT9" i="2"/>
  <c r="AT10" i="2"/>
  <c r="AT11" i="2"/>
  <c r="AT12" i="2"/>
  <c r="AT13" i="2"/>
  <c r="AT14" i="2"/>
  <c r="AT15" i="2"/>
  <c r="AT16" i="2"/>
  <c r="AT17" i="2"/>
  <c r="AT18" i="2"/>
  <c r="AT19" i="2"/>
  <c r="AT20" i="2"/>
  <c r="AT21" i="2"/>
  <c r="AT24" i="2"/>
  <c r="AT25" i="2"/>
  <c r="AT26" i="2"/>
  <c r="AT27" i="2"/>
  <c r="AT29" i="2"/>
  <c r="AT30" i="2"/>
  <c r="AT31" i="2"/>
  <c r="AT32" i="2"/>
  <c r="AT33" i="2"/>
  <c r="AT34" i="2"/>
  <c r="AT35" i="2"/>
  <c r="AT36" i="2"/>
  <c r="AT37" i="2"/>
  <c r="AT38" i="2"/>
  <c r="AT39" i="2"/>
  <c r="AT40" i="2"/>
  <c r="AT41" i="2"/>
  <c r="AT42" i="2"/>
  <c r="AT43" i="2"/>
  <c r="AT44" i="2"/>
  <c r="AT45" i="2"/>
  <c r="AT46" i="2"/>
  <c r="AT49" i="2"/>
  <c r="AT50" i="2"/>
  <c r="AT51" i="2"/>
  <c r="AT52" i="2"/>
  <c r="AT54" i="2"/>
  <c r="AT55" i="2"/>
  <c r="AT56" i="2"/>
  <c r="AT2" i="2"/>
  <c r="AS4" i="2"/>
  <c r="AS5" i="2"/>
  <c r="AS6" i="2"/>
  <c r="AS7" i="2"/>
  <c r="AS8" i="2"/>
  <c r="AS9" i="2"/>
  <c r="AS10" i="2"/>
  <c r="AS11" i="2"/>
  <c r="AS12" i="2"/>
  <c r="AS13" i="2"/>
  <c r="AS14" i="2"/>
  <c r="AS15" i="2"/>
  <c r="AS16" i="2"/>
  <c r="AS17" i="2"/>
  <c r="AS18" i="2"/>
  <c r="AS19" i="2"/>
  <c r="AS20" i="2"/>
  <c r="AS21" i="2"/>
  <c r="AS24" i="2"/>
  <c r="AS25" i="2"/>
  <c r="AS26" i="2"/>
  <c r="AS27" i="2"/>
  <c r="AS29" i="2"/>
  <c r="AS30" i="2"/>
  <c r="AS31" i="2"/>
  <c r="AS32" i="2"/>
  <c r="AS33" i="2"/>
  <c r="AS34" i="2"/>
  <c r="AS35" i="2"/>
  <c r="AS36" i="2"/>
  <c r="AS37" i="2"/>
  <c r="AS38" i="2"/>
  <c r="AS39" i="2"/>
  <c r="AS40" i="2"/>
  <c r="AS41" i="2"/>
  <c r="AS42" i="2"/>
  <c r="AS43" i="2"/>
  <c r="AS44" i="2"/>
  <c r="AS45" i="2"/>
  <c r="AS46" i="2"/>
  <c r="AS49" i="2"/>
  <c r="AS50" i="2"/>
  <c r="AS51" i="2"/>
  <c r="AS52" i="2"/>
  <c r="AS54" i="2"/>
  <c r="AS55" i="2"/>
  <c r="AS56" i="2"/>
  <c r="AS2" i="2"/>
  <c r="AR4" i="2"/>
  <c r="AR5" i="2"/>
  <c r="AR6" i="2"/>
  <c r="AR7" i="2"/>
  <c r="AR8" i="2"/>
  <c r="AR9" i="2"/>
  <c r="AR10" i="2"/>
  <c r="AR11" i="2"/>
  <c r="AR12" i="2"/>
  <c r="AR13" i="2"/>
  <c r="AR14" i="2"/>
  <c r="AR15" i="2"/>
  <c r="AR16" i="2"/>
  <c r="AR17" i="2"/>
  <c r="AR18" i="2"/>
  <c r="AR19" i="2"/>
  <c r="AR20" i="2"/>
  <c r="AR21" i="2"/>
  <c r="AR24" i="2"/>
  <c r="AR25" i="2"/>
  <c r="AR26" i="2"/>
  <c r="AR27" i="2"/>
  <c r="AR29" i="2"/>
  <c r="AR30" i="2"/>
  <c r="AR31" i="2"/>
  <c r="AR32" i="2"/>
  <c r="AR33" i="2"/>
  <c r="AR34" i="2"/>
  <c r="AR35" i="2"/>
  <c r="AR36" i="2"/>
  <c r="AR37" i="2"/>
  <c r="AR38" i="2"/>
  <c r="AR39" i="2"/>
  <c r="AR40" i="2"/>
  <c r="AR41" i="2"/>
  <c r="AR42" i="2"/>
  <c r="AR43" i="2"/>
  <c r="AR44" i="2"/>
  <c r="AR45" i="2"/>
  <c r="AR46" i="2"/>
  <c r="AR49" i="2"/>
  <c r="AR50" i="2"/>
  <c r="AR51" i="2"/>
  <c r="AR52" i="2"/>
  <c r="AR54" i="2"/>
  <c r="AR55" i="2"/>
  <c r="AR56" i="2"/>
  <c r="AR2" i="2"/>
  <c r="AQ4" i="2"/>
  <c r="AQ5" i="2"/>
  <c r="AQ6" i="2"/>
  <c r="AQ7" i="2"/>
  <c r="AQ8" i="2"/>
  <c r="AQ9" i="2"/>
  <c r="AQ10" i="2"/>
  <c r="AQ11" i="2"/>
  <c r="AQ12" i="2"/>
  <c r="AQ13" i="2"/>
  <c r="AQ14" i="2"/>
  <c r="AQ15" i="2"/>
  <c r="AQ16" i="2"/>
  <c r="AQ17" i="2"/>
  <c r="AQ18" i="2"/>
  <c r="AQ19" i="2"/>
  <c r="AQ20" i="2"/>
  <c r="AQ21" i="2"/>
  <c r="AQ24" i="2"/>
  <c r="AQ25" i="2"/>
  <c r="AQ26" i="2"/>
  <c r="AQ27" i="2"/>
  <c r="AQ29" i="2"/>
  <c r="AQ30" i="2"/>
  <c r="AQ31" i="2"/>
  <c r="AQ32" i="2"/>
  <c r="AQ33" i="2"/>
  <c r="AQ34" i="2"/>
  <c r="AQ35" i="2"/>
  <c r="AQ36" i="2"/>
  <c r="AQ37" i="2"/>
  <c r="AQ38" i="2"/>
  <c r="AQ39" i="2"/>
  <c r="AQ40" i="2"/>
  <c r="AQ41" i="2"/>
  <c r="AQ42" i="2"/>
  <c r="AQ43" i="2"/>
  <c r="AQ44" i="2"/>
  <c r="AQ45" i="2"/>
  <c r="AQ46" i="2"/>
  <c r="AQ49" i="2"/>
  <c r="AQ50" i="2"/>
  <c r="AQ51" i="2"/>
  <c r="AQ52" i="2"/>
  <c r="AQ54" i="2"/>
  <c r="AQ55" i="2"/>
  <c r="AQ56" i="2"/>
  <c r="AQ2" i="2"/>
  <c r="AP4" i="2"/>
  <c r="AP5" i="2"/>
  <c r="AP6" i="2"/>
  <c r="AP7" i="2"/>
  <c r="AP8" i="2"/>
  <c r="AP9" i="2"/>
  <c r="AP10" i="2"/>
  <c r="AP11" i="2"/>
  <c r="AP12" i="2"/>
  <c r="AP13" i="2"/>
  <c r="AP14" i="2"/>
  <c r="AP15" i="2"/>
  <c r="AP16" i="2"/>
  <c r="AP17" i="2"/>
  <c r="AP18" i="2"/>
  <c r="AP19" i="2"/>
  <c r="AP20" i="2"/>
  <c r="AP21" i="2"/>
  <c r="AP24" i="2"/>
  <c r="AP25" i="2"/>
  <c r="AP26" i="2"/>
  <c r="AP27" i="2"/>
  <c r="AP29" i="2"/>
  <c r="AP30" i="2"/>
  <c r="AP31" i="2"/>
  <c r="AP32" i="2"/>
  <c r="AP33" i="2"/>
  <c r="AP34" i="2"/>
  <c r="AP35" i="2"/>
  <c r="AP36" i="2"/>
  <c r="AP37" i="2"/>
  <c r="AP38" i="2"/>
  <c r="AP39" i="2"/>
  <c r="AP40" i="2"/>
  <c r="AP41" i="2"/>
  <c r="AP42" i="2"/>
  <c r="AP43" i="2"/>
  <c r="AP44" i="2"/>
  <c r="AP45" i="2"/>
  <c r="AP46" i="2"/>
  <c r="AP49" i="2"/>
  <c r="AP50" i="2"/>
  <c r="AP51" i="2"/>
  <c r="AP52" i="2"/>
  <c r="AP54" i="2"/>
  <c r="AP55" i="2"/>
  <c r="AP56" i="2"/>
  <c r="AP2" i="2"/>
  <c r="AO4" i="2"/>
  <c r="AO5" i="2"/>
  <c r="AO6" i="2"/>
  <c r="AO7" i="2"/>
  <c r="AO8" i="2"/>
  <c r="AO9" i="2"/>
  <c r="AO10" i="2"/>
  <c r="AO11" i="2"/>
  <c r="AO12" i="2"/>
  <c r="AO13" i="2"/>
  <c r="AO14" i="2"/>
  <c r="AO15" i="2"/>
  <c r="AO16" i="2"/>
  <c r="AO17" i="2"/>
  <c r="AO18" i="2"/>
  <c r="AO19" i="2"/>
  <c r="AO20" i="2"/>
  <c r="AO21" i="2"/>
  <c r="AO24" i="2"/>
  <c r="AO25" i="2"/>
  <c r="AO26" i="2"/>
  <c r="AO27" i="2"/>
  <c r="AO29" i="2"/>
  <c r="AO30" i="2"/>
  <c r="AO31" i="2"/>
  <c r="AO32" i="2"/>
  <c r="AO33" i="2"/>
  <c r="AO34" i="2"/>
  <c r="AO35" i="2"/>
  <c r="AO36" i="2"/>
  <c r="AO37" i="2"/>
  <c r="AO38" i="2"/>
  <c r="AO39" i="2"/>
  <c r="AO40" i="2"/>
  <c r="AO41" i="2"/>
  <c r="AO42" i="2"/>
  <c r="AO43" i="2"/>
  <c r="AO44" i="2"/>
  <c r="AO45" i="2"/>
  <c r="AO46" i="2"/>
  <c r="AO49" i="2"/>
  <c r="AO50" i="2"/>
  <c r="AO51" i="2"/>
  <c r="AO52" i="2"/>
  <c r="AO54" i="2"/>
  <c r="AO55" i="2"/>
  <c r="AO56" i="2"/>
  <c r="AO2" i="2"/>
  <c r="AN4" i="2"/>
  <c r="AN5" i="2"/>
  <c r="AN6" i="2"/>
  <c r="AN7" i="2"/>
  <c r="AN8" i="2"/>
  <c r="AN9" i="2"/>
  <c r="AN10" i="2"/>
  <c r="AN11" i="2"/>
  <c r="AN12" i="2"/>
  <c r="AN13" i="2"/>
  <c r="AN14" i="2"/>
  <c r="AN15" i="2"/>
  <c r="AN16" i="2"/>
  <c r="AN17" i="2"/>
  <c r="AN18" i="2"/>
  <c r="AN19" i="2"/>
  <c r="AN20" i="2"/>
  <c r="AN21" i="2"/>
  <c r="AN24" i="2"/>
  <c r="AN25" i="2"/>
  <c r="AN26" i="2"/>
  <c r="AN27" i="2"/>
  <c r="AN29" i="2"/>
  <c r="AN30" i="2"/>
  <c r="AN31" i="2"/>
  <c r="AN32" i="2"/>
  <c r="AN33" i="2"/>
  <c r="AN34" i="2"/>
  <c r="AN35" i="2"/>
  <c r="AN36" i="2"/>
  <c r="AN37" i="2"/>
  <c r="AN38" i="2"/>
  <c r="AN39" i="2"/>
  <c r="AN40" i="2"/>
  <c r="AN41" i="2"/>
  <c r="AN42" i="2"/>
  <c r="AN43" i="2"/>
  <c r="AN44" i="2"/>
  <c r="AN45" i="2"/>
  <c r="AN46" i="2"/>
  <c r="AN49" i="2"/>
  <c r="AN50" i="2"/>
  <c r="AN51" i="2"/>
  <c r="AN52" i="2"/>
  <c r="AN54" i="2"/>
  <c r="AN55" i="2"/>
  <c r="AN56" i="2"/>
  <c r="AN2" i="2"/>
  <c r="AM4" i="2"/>
  <c r="AM5" i="2"/>
  <c r="AM6" i="2"/>
  <c r="AM7" i="2"/>
  <c r="AM8" i="2"/>
  <c r="AM9" i="2"/>
  <c r="AM10" i="2"/>
  <c r="AM11" i="2"/>
  <c r="AM12" i="2"/>
  <c r="AM13" i="2"/>
  <c r="AM14" i="2"/>
  <c r="AM15" i="2"/>
  <c r="AM16" i="2"/>
  <c r="AM17" i="2"/>
  <c r="AM18" i="2"/>
  <c r="AM19" i="2"/>
  <c r="AM20" i="2"/>
  <c r="AM21" i="2"/>
  <c r="AM24" i="2"/>
  <c r="AM25" i="2"/>
  <c r="AM26" i="2"/>
  <c r="AM27" i="2"/>
  <c r="AM29" i="2"/>
  <c r="AM30" i="2"/>
  <c r="AM31" i="2"/>
  <c r="AM32" i="2"/>
  <c r="AM33" i="2"/>
  <c r="AM34" i="2"/>
  <c r="AM35" i="2"/>
  <c r="AM36" i="2"/>
  <c r="AM37" i="2"/>
  <c r="AM38" i="2"/>
  <c r="AM39" i="2"/>
  <c r="AM40" i="2"/>
  <c r="AM41" i="2"/>
  <c r="AM42" i="2"/>
  <c r="AM43" i="2"/>
  <c r="AM44" i="2"/>
  <c r="AM45" i="2"/>
  <c r="AM46" i="2"/>
  <c r="AM49" i="2"/>
  <c r="AM50" i="2"/>
  <c r="AM51" i="2"/>
  <c r="AM52" i="2"/>
  <c r="AM54" i="2"/>
  <c r="AM55" i="2"/>
  <c r="AM56" i="2"/>
  <c r="AM2" i="2"/>
  <c r="AL4" i="2"/>
  <c r="AL5" i="2"/>
  <c r="AL6" i="2"/>
  <c r="AL7" i="2"/>
  <c r="AL8" i="2"/>
  <c r="AL9" i="2"/>
  <c r="AL10" i="2"/>
  <c r="AL11" i="2"/>
  <c r="AL12" i="2"/>
  <c r="AL13" i="2"/>
  <c r="AL14" i="2"/>
  <c r="AL15" i="2"/>
  <c r="AL16" i="2"/>
  <c r="AL17" i="2"/>
  <c r="AL18" i="2"/>
  <c r="AL19" i="2"/>
  <c r="AL20" i="2"/>
  <c r="AL21" i="2"/>
  <c r="AL24" i="2"/>
  <c r="AL25" i="2"/>
  <c r="AL26" i="2"/>
  <c r="AL27" i="2"/>
  <c r="AL29" i="2"/>
  <c r="AL30" i="2"/>
  <c r="AL31" i="2"/>
  <c r="AL32" i="2"/>
  <c r="AL33" i="2"/>
  <c r="AL34" i="2"/>
  <c r="AL35" i="2"/>
  <c r="AL36" i="2"/>
  <c r="AL37" i="2"/>
  <c r="AL38" i="2"/>
  <c r="AL39" i="2"/>
  <c r="AL40" i="2"/>
  <c r="AL41" i="2"/>
  <c r="AL42" i="2"/>
  <c r="AL43" i="2"/>
  <c r="AL44" i="2"/>
  <c r="AL45" i="2"/>
  <c r="AL46" i="2"/>
  <c r="AL49" i="2"/>
  <c r="AL50" i="2"/>
  <c r="AL51" i="2"/>
  <c r="AL52" i="2"/>
  <c r="AL54" i="2"/>
  <c r="AL55" i="2"/>
  <c r="AL56" i="2"/>
  <c r="AK4" i="2"/>
  <c r="AK5" i="2"/>
  <c r="AK6" i="2"/>
  <c r="AK7" i="2"/>
  <c r="AK8" i="2"/>
  <c r="AK9" i="2"/>
  <c r="AK10" i="2"/>
  <c r="AK11" i="2"/>
  <c r="AK12" i="2"/>
  <c r="AK13" i="2"/>
  <c r="AK14" i="2"/>
  <c r="AK15" i="2"/>
  <c r="AK16" i="2"/>
  <c r="AK17" i="2"/>
  <c r="AK18" i="2"/>
  <c r="AK19" i="2"/>
  <c r="AK20" i="2"/>
  <c r="AK21" i="2"/>
  <c r="AK24" i="2"/>
  <c r="AK25" i="2"/>
  <c r="AK26" i="2"/>
  <c r="AK27" i="2"/>
  <c r="AK29" i="2"/>
  <c r="AK30" i="2"/>
  <c r="AK31" i="2"/>
  <c r="AK32" i="2"/>
  <c r="AK33" i="2"/>
  <c r="AK34" i="2"/>
  <c r="AK35" i="2"/>
  <c r="AK36" i="2"/>
  <c r="AK37" i="2"/>
  <c r="AK38" i="2"/>
  <c r="AK39" i="2"/>
  <c r="AK40" i="2"/>
  <c r="AK41" i="2"/>
  <c r="AK42" i="2"/>
  <c r="AK43" i="2"/>
  <c r="AK44" i="2"/>
  <c r="AK45" i="2"/>
  <c r="AK46" i="2"/>
  <c r="AK49" i="2"/>
  <c r="AK50" i="2"/>
  <c r="AK51" i="2"/>
  <c r="AK52" i="2"/>
  <c r="AK54" i="2"/>
  <c r="AK55" i="2"/>
  <c r="AK56" i="2"/>
  <c r="AL2" i="2"/>
  <c r="AK2" i="2"/>
  <c r="AJ4" i="2"/>
  <c r="AJ5" i="2"/>
  <c r="AJ6" i="2"/>
  <c r="AJ7" i="2"/>
  <c r="AJ8" i="2"/>
  <c r="AJ9" i="2"/>
  <c r="AJ10" i="2"/>
  <c r="AJ11" i="2"/>
  <c r="AJ12" i="2"/>
  <c r="AJ13" i="2"/>
  <c r="AJ14" i="2"/>
  <c r="AJ15" i="2"/>
  <c r="AJ16" i="2"/>
  <c r="AJ17" i="2"/>
  <c r="AJ18" i="2"/>
  <c r="AJ19" i="2"/>
  <c r="AJ20" i="2"/>
  <c r="AJ21" i="2"/>
  <c r="AJ24" i="2"/>
  <c r="AJ25" i="2"/>
  <c r="AJ26" i="2"/>
  <c r="AJ27" i="2"/>
  <c r="AJ29" i="2"/>
  <c r="AJ30" i="2"/>
  <c r="AJ31" i="2"/>
  <c r="AJ32" i="2"/>
  <c r="AJ33" i="2"/>
  <c r="AJ34" i="2"/>
  <c r="AJ35" i="2"/>
  <c r="AJ36" i="2"/>
  <c r="AJ37" i="2"/>
  <c r="AJ38" i="2"/>
  <c r="AJ39" i="2"/>
  <c r="AJ40" i="2"/>
  <c r="AJ41" i="2"/>
  <c r="AJ42" i="2"/>
  <c r="AJ43" i="2"/>
  <c r="AJ44" i="2"/>
  <c r="AJ45" i="2"/>
  <c r="AJ46" i="2"/>
  <c r="AJ49" i="2"/>
  <c r="AJ50" i="2"/>
  <c r="AJ51" i="2"/>
  <c r="AJ52" i="2"/>
  <c r="AJ54" i="2"/>
  <c r="AJ55" i="2"/>
  <c r="AJ56" i="2"/>
  <c r="AJ2" i="2"/>
  <c r="AI4" i="2"/>
  <c r="AI5" i="2"/>
  <c r="AI6" i="2"/>
  <c r="AI7" i="2"/>
  <c r="AI8" i="2"/>
  <c r="AI9" i="2"/>
  <c r="AI10" i="2"/>
  <c r="AI11" i="2"/>
  <c r="AI12" i="2"/>
  <c r="AI13" i="2"/>
  <c r="AI14" i="2"/>
  <c r="AI15" i="2"/>
  <c r="AI16" i="2"/>
  <c r="AI17" i="2"/>
  <c r="AI18" i="2"/>
  <c r="AI19" i="2"/>
  <c r="AI20" i="2"/>
  <c r="AI21" i="2"/>
  <c r="AI24" i="2"/>
  <c r="AI25" i="2"/>
  <c r="AI26" i="2"/>
  <c r="AI27" i="2"/>
  <c r="AI29" i="2"/>
  <c r="AI30" i="2"/>
  <c r="AI31" i="2"/>
  <c r="AI32" i="2"/>
  <c r="AI33" i="2"/>
  <c r="AI34" i="2"/>
  <c r="AI35" i="2"/>
  <c r="AI36" i="2"/>
  <c r="AI37" i="2"/>
  <c r="AI38" i="2"/>
  <c r="AI39" i="2"/>
  <c r="AI40" i="2"/>
  <c r="AI41" i="2"/>
  <c r="AI42" i="2"/>
  <c r="AI43" i="2"/>
  <c r="AI44" i="2"/>
  <c r="AI45" i="2"/>
  <c r="AI46" i="2"/>
  <c r="AI49" i="2"/>
  <c r="AI50" i="2"/>
  <c r="AI51" i="2"/>
  <c r="AI52" i="2"/>
  <c r="AI54" i="2"/>
  <c r="AI55" i="2"/>
  <c r="AH4" i="2"/>
  <c r="AH5" i="2"/>
  <c r="AH6" i="2"/>
  <c r="AH7" i="2"/>
  <c r="AH8" i="2"/>
  <c r="AH9" i="2"/>
  <c r="AH10" i="2"/>
  <c r="AH11" i="2"/>
  <c r="AH12" i="2"/>
  <c r="AH13" i="2"/>
  <c r="AH14" i="2"/>
  <c r="AH15" i="2"/>
  <c r="AH16" i="2"/>
  <c r="AH17" i="2"/>
  <c r="AH18" i="2"/>
  <c r="AH19" i="2"/>
  <c r="AH20" i="2"/>
  <c r="AH21" i="2"/>
  <c r="AH24" i="2"/>
  <c r="AH25" i="2"/>
  <c r="AH26" i="2"/>
  <c r="AH27" i="2"/>
  <c r="AH29" i="2"/>
  <c r="AH30" i="2"/>
  <c r="AH31" i="2"/>
  <c r="AH32" i="2"/>
  <c r="AH33" i="2"/>
  <c r="AH34" i="2"/>
  <c r="AH35" i="2"/>
  <c r="AH36" i="2"/>
  <c r="AH37" i="2"/>
  <c r="AH38" i="2"/>
  <c r="AH39" i="2"/>
  <c r="AH40" i="2"/>
  <c r="AH41" i="2"/>
  <c r="AH42" i="2"/>
  <c r="AH43" i="2"/>
  <c r="AH44" i="2"/>
  <c r="AH45" i="2"/>
  <c r="AH46" i="2"/>
  <c r="AH49" i="2"/>
  <c r="AH50" i="2"/>
  <c r="AH51" i="2"/>
  <c r="AH52" i="2"/>
  <c r="AH54" i="2"/>
  <c r="AH55" i="2"/>
  <c r="P4" i="2"/>
  <c r="P5" i="2"/>
  <c r="P6" i="2"/>
  <c r="P8" i="2"/>
  <c r="P9" i="2"/>
  <c r="P10" i="2"/>
  <c r="P11" i="2"/>
  <c r="P12" i="2"/>
  <c r="P13" i="2"/>
  <c r="P14" i="2"/>
  <c r="P15" i="2"/>
  <c r="P16" i="2"/>
  <c r="P17" i="2"/>
  <c r="P18" i="2"/>
  <c r="P19" i="2"/>
  <c r="P20" i="2"/>
  <c r="P21" i="2"/>
  <c r="P24" i="2"/>
  <c r="P25" i="2"/>
  <c r="P26" i="2"/>
  <c r="P27" i="2"/>
  <c r="P29" i="2"/>
  <c r="P30" i="2"/>
  <c r="P31" i="2"/>
  <c r="P32" i="2"/>
  <c r="P33" i="2"/>
  <c r="P34" i="2"/>
  <c r="P35" i="2"/>
  <c r="P36" i="2"/>
  <c r="P37" i="2"/>
  <c r="P38" i="2"/>
  <c r="P39" i="2"/>
  <c r="P40" i="2"/>
  <c r="P41" i="2"/>
  <c r="P42" i="2"/>
  <c r="P43" i="2"/>
  <c r="P44" i="2"/>
  <c r="P45" i="2"/>
  <c r="P46" i="2"/>
  <c r="P48" i="2"/>
  <c r="P49" i="2"/>
  <c r="P50" i="2"/>
  <c r="P51" i="2"/>
  <c r="P52" i="2"/>
  <c r="P54" i="2"/>
  <c r="P55" i="2"/>
  <c r="O4" i="2"/>
  <c r="O5" i="2"/>
  <c r="O6" i="2"/>
  <c r="O8" i="2"/>
  <c r="O9" i="2"/>
  <c r="O10" i="2"/>
  <c r="O11" i="2"/>
  <c r="O12" i="2"/>
  <c r="O13" i="2"/>
  <c r="O14" i="2"/>
  <c r="O15" i="2"/>
  <c r="O16" i="2"/>
  <c r="O17" i="2"/>
  <c r="O18" i="2"/>
  <c r="O19" i="2"/>
  <c r="O20" i="2"/>
  <c r="O21" i="2"/>
  <c r="O24" i="2"/>
  <c r="O25" i="2"/>
  <c r="O26" i="2"/>
  <c r="O27" i="2"/>
  <c r="O29" i="2"/>
  <c r="O30" i="2"/>
  <c r="O31" i="2"/>
  <c r="O32" i="2"/>
  <c r="O33" i="2"/>
  <c r="O34" i="2"/>
  <c r="O35" i="2"/>
  <c r="O36" i="2"/>
  <c r="O37" i="2"/>
  <c r="O38" i="2"/>
  <c r="O39" i="2"/>
  <c r="O40" i="2"/>
  <c r="O41" i="2"/>
  <c r="O42" i="2"/>
  <c r="O43" i="2"/>
  <c r="O44" i="2"/>
  <c r="O45" i="2"/>
  <c r="O46" i="2"/>
  <c r="O48" i="2"/>
  <c r="O49" i="2"/>
  <c r="O50" i="2"/>
  <c r="O51" i="2"/>
  <c r="O52" i="2"/>
  <c r="O54" i="2"/>
  <c r="O55" i="2"/>
  <c r="C9" i="66"/>
  <c r="F3" i="66"/>
  <c r="F3" i="67"/>
  <c r="J89" i="67"/>
  <c r="J90" i="67" s="1"/>
  <c r="I79" i="67"/>
  <c r="BO47" i="2" s="1"/>
  <c r="BO23" i="2"/>
  <c r="J22" i="67"/>
  <c r="J100" i="67" s="1"/>
  <c r="J21" i="67"/>
  <c r="J94" i="67" s="1"/>
  <c r="J96" i="67" s="1"/>
  <c r="J97" i="67" s="1"/>
  <c r="I56" i="67" s="1"/>
  <c r="BO24" i="2" s="1"/>
  <c r="C9" i="67"/>
  <c r="J89" i="66"/>
  <c r="J90" i="66" s="1"/>
  <c r="I79" i="66"/>
  <c r="BN47" i="2" s="1"/>
  <c r="BN23" i="2"/>
  <c r="J22" i="66"/>
  <c r="J100" i="66" s="1"/>
  <c r="J21" i="66"/>
  <c r="J94" i="66" s="1"/>
  <c r="J96" i="66" s="1"/>
  <c r="J97" i="66" s="1"/>
  <c r="I56" i="66" s="1"/>
  <c r="BN24" i="2" s="1"/>
  <c r="J89" i="65"/>
  <c r="J90" i="65" s="1"/>
  <c r="I79" i="65"/>
  <c r="BM47" i="2" s="1"/>
  <c r="I55" i="65"/>
  <c r="BM23" i="2" s="1"/>
  <c r="J22" i="65"/>
  <c r="J100" i="65" s="1"/>
  <c r="J21" i="65"/>
  <c r="J94" i="65" s="1"/>
  <c r="J96" i="65" s="1"/>
  <c r="J97" i="65" s="1"/>
  <c r="I56" i="65" s="1"/>
  <c r="BM24" i="2" s="1"/>
  <c r="C9" i="65"/>
  <c r="F3" i="65"/>
  <c r="F3" i="64"/>
  <c r="J89" i="64"/>
  <c r="J90" i="64" s="1"/>
  <c r="I79" i="64"/>
  <c r="BL47" i="2" s="1"/>
  <c r="I55" i="64"/>
  <c r="BL23" i="2" s="1"/>
  <c r="J22" i="64"/>
  <c r="J100" i="64" s="1"/>
  <c r="J21" i="64"/>
  <c r="J94" i="64" s="1"/>
  <c r="J96" i="64" s="1"/>
  <c r="J97" i="64" s="1"/>
  <c r="I56" i="64" s="1"/>
  <c r="BL24" i="2" s="1"/>
  <c r="C9" i="64"/>
  <c r="J89" i="63"/>
  <c r="J90" i="63" s="1"/>
  <c r="I79" i="63"/>
  <c r="BK47" i="2" s="1"/>
  <c r="I55" i="63"/>
  <c r="BK23" i="2" s="1"/>
  <c r="J22" i="63"/>
  <c r="J100" i="63" s="1"/>
  <c r="J21" i="63"/>
  <c r="J94" i="63" s="1"/>
  <c r="J96" i="63" s="1"/>
  <c r="J97" i="63" s="1"/>
  <c r="I56" i="63" s="1"/>
  <c r="BK24" i="2" s="1"/>
  <c r="C9" i="63"/>
  <c r="F3" i="63"/>
  <c r="J89" i="62"/>
  <c r="J90" i="62" s="1"/>
  <c r="I79" i="62"/>
  <c r="BJ47" i="2" s="1"/>
  <c r="I55" i="62"/>
  <c r="BJ23" i="2" s="1"/>
  <c r="J22" i="62"/>
  <c r="J100" i="62" s="1"/>
  <c r="J21" i="62"/>
  <c r="J94" i="62" s="1"/>
  <c r="J96" i="62" s="1"/>
  <c r="J97" i="62" s="1"/>
  <c r="I56" i="62" s="1"/>
  <c r="BJ24" i="2" s="1"/>
  <c r="C9" i="62"/>
  <c r="F3" i="62"/>
  <c r="J89" i="61"/>
  <c r="J90" i="61" s="1"/>
  <c r="I79" i="61"/>
  <c r="BI47" i="2" s="1"/>
  <c r="I55" i="61"/>
  <c r="BI23" i="2" s="1"/>
  <c r="J22" i="61"/>
  <c r="J100" i="61" s="1"/>
  <c r="J21" i="61"/>
  <c r="J94" i="61" s="1"/>
  <c r="J96" i="61" s="1"/>
  <c r="J97" i="61" s="1"/>
  <c r="I56" i="61" s="1"/>
  <c r="BI24" i="2" s="1"/>
  <c r="C9" i="61"/>
  <c r="F3" i="61"/>
  <c r="F3" i="59"/>
  <c r="F3" i="60"/>
  <c r="J89" i="60"/>
  <c r="J90" i="60" s="1"/>
  <c r="I79" i="60"/>
  <c r="BH47" i="2" s="1"/>
  <c r="I55" i="60"/>
  <c r="BH23" i="2" s="1"/>
  <c r="J22" i="60"/>
  <c r="J100" i="60" s="1"/>
  <c r="J21" i="60"/>
  <c r="J94" i="60" s="1"/>
  <c r="J96" i="60" s="1"/>
  <c r="J97" i="60" s="1"/>
  <c r="I56" i="60" s="1"/>
  <c r="BH24" i="2" s="1"/>
  <c r="C9" i="60"/>
  <c r="J89" i="59"/>
  <c r="J90" i="59" s="1"/>
  <c r="I79" i="59"/>
  <c r="BG47" i="2" s="1"/>
  <c r="I55" i="59"/>
  <c r="BG23" i="2" s="1"/>
  <c r="J22" i="59"/>
  <c r="J100" i="59" s="1"/>
  <c r="J21" i="59"/>
  <c r="J94" i="59" s="1"/>
  <c r="J96" i="59" s="1"/>
  <c r="J97" i="59" s="1"/>
  <c r="I56" i="59" s="1"/>
  <c r="BG24" i="2" s="1"/>
  <c r="C9" i="59"/>
  <c r="F3" i="58"/>
  <c r="J90" i="58"/>
  <c r="J89" i="58"/>
  <c r="I79" i="58"/>
  <c r="BF47" i="2" s="1"/>
  <c r="I55" i="58"/>
  <c r="BF23" i="2" s="1"/>
  <c r="J22" i="58"/>
  <c r="J100" i="58" s="1"/>
  <c r="J21" i="58"/>
  <c r="J94" i="58" s="1"/>
  <c r="J96" i="58" s="1"/>
  <c r="J97" i="58" s="1"/>
  <c r="I56" i="58" s="1"/>
  <c r="BF24" i="2" s="1"/>
  <c r="C9" i="58"/>
  <c r="J89" i="56"/>
  <c r="J90" i="56" s="1"/>
  <c r="I79" i="56"/>
  <c r="BE47" i="2" s="1"/>
  <c r="I62" i="56"/>
  <c r="BE30" i="2" s="1"/>
  <c r="I55" i="56"/>
  <c r="BE23" i="2" s="1"/>
  <c r="J21" i="56"/>
  <c r="J94" i="56" s="1"/>
  <c r="C9" i="56"/>
  <c r="F3" i="56"/>
  <c r="J21" i="55"/>
  <c r="J94" i="55" s="1"/>
  <c r="J89" i="55"/>
  <c r="J90" i="55" s="1"/>
  <c r="I79" i="55"/>
  <c r="BD47" i="2" s="1"/>
  <c r="I55" i="55"/>
  <c r="BD23" i="2" s="1"/>
  <c r="C9" i="55"/>
  <c r="F3" i="55"/>
  <c r="J89" i="54"/>
  <c r="J90" i="54" s="1"/>
  <c r="I79" i="54"/>
  <c r="BC47" i="2" s="1"/>
  <c r="I55" i="54"/>
  <c r="BC23" i="2" s="1"/>
  <c r="J22" i="54"/>
  <c r="J100" i="54" s="1"/>
  <c r="C9" i="54"/>
  <c r="F3" i="54"/>
  <c r="G16" i="54" s="1"/>
  <c r="J21" i="54" s="1"/>
  <c r="J94" i="54" s="1"/>
  <c r="J21" i="53"/>
  <c r="J94" i="53" s="1"/>
  <c r="J95" i="53" s="1"/>
  <c r="F3" i="53"/>
  <c r="G16" i="53" s="1"/>
  <c r="J89" i="53"/>
  <c r="J90" i="53" s="1"/>
  <c r="I79" i="53"/>
  <c r="BB47" i="2" s="1"/>
  <c r="I55" i="53"/>
  <c r="BB23" i="2" s="1"/>
  <c r="J22" i="53"/>
  <c r="J100" i="53" s="1"/>
  <c r="C9" i="53"/>
  <c r="J89" i="52"/>
  <c r="J90" i="52" s="1"/>
  <c r="I79" i="52"/>
  <c r="BA47" i="2" s="1"/>
  <c r="I55" i="52"/>
  <c r="BA23" i="2" s="1"/>
  <c r="J22" i="52"/>
  <c r="J100" i="52" s="1"/>
  <c r="J21" i="52"/>
  <c r="J94" i="52" s="1"/>
  <c r="J96" i="52" s="1"/>
  <c r="J97" i="52" s="1"/>
  <c r="I56" i="52" s="1"/>
  <c r="BA24" i="2" s="1"/>
  <c r="C9" i="52"/>
  <c r="F3" i="52"/>
  <c r="J89" i="51"/>
  <c r="J90" i="51" s="1"/>
  <c r="I79" i="51"/>
  <c r="AZ47" i="2" s="1"/>
  <c r="I55" i="51"/>
  <c r="AZ23" i="2" s="1"/>
  <c r="J22" i="51"/>
  <c r="J100" i="51" s="1"/>
  <c r="J21" i="51"/>
  <c r="J94" i="51" s="1"/>
  <c r="J96" i="51" s="1"/>
  <c r="J97" i="51" s="1"/>
  <c r="I56" i="51" s="1"/>
  <c r="AZ24" i="2" s="1"/>
  <c r="C9" i="51"/>
  <c r="F3" i="51"/>
  <c r="J90" i="50"/>
  <c r="J89" i="50"/>
  <c r="I79" i="50"/>
  <c r="I55" i="50"/>
  <c r="AY23" i="2" s="1"/>
  <c r="J22" i="50"/>
  <c r="J100" i="50" s="1"/>
  <c r="J21" i="50"/>
  <c r="J94" i="50" s="1"/>
  <c r="J96" i="50" s="1"/>
  <c r="J97" i="50" s="1"/>
  <c r="I56" i="50" s="1"/>
  <c r="AY24" i="2" s="1"/>
  <c r="C9" i="50"/>
  <c r="F3" i="50"/>
  <c r="F3" i="42"/>
  <c r="J89" i="42"/>
  <c r="J90" i="42" s="1"/>
  <c r="I79" i="42"/>
  <c r="AX47" i="2" s="1"/>
  <c r="I55" i="42"/>
  <c r="AX23" i="2" s="1"/>
  <c r="J22" i="42"/>
  <c r="J100" i="42" s="1"/>
  <c r="J21" i="42"/>
  <c r="J94" i="42" s="1"/>
  <c r="J96" i="42" s="1"/>
  <c r="J97" i="42" s="1"/>
  <c r="I56" i="42" s="1"/>
  <c r="AX24" i="2" s="1"/>
  <c r="C9" i="42"/>
  <c r="J89" i="49"/>
  <c r="J90" i="49" s="1"/>
  <c r="I79" i="49"/>
  <c r="AW47" i="2" s="1"/>
  <c r="I55" i="49"/>
  <c r="AW23" i="2" s="1"/>
  <c r="J22" i="49"/>
  <c r="J100" i="49" s="1"/>
  <c r="J21" i="49"/>
  <c r="J94" i="49" s="1"/>
  <c r="J96" i="49" s="1"/>
  <c r="J97" i="49" s="1"/>
  <c r="I56" i="49" s="1"/>
  <c r="AW24" i="2" s="1"/>
  <c r="C9" i="49"/>
  <c r="F3" i="49"/>
  <c r="G16" i="48"/>
  <c r="J89" i="48"/>
  <c r="J90" i="48" s="1"/>
  <c r="I79" i="48"/>
  <c r="AV47" i="2" s="1"/>
  <c r="I55" i="48"/>
  <c r="AV23" i="2" s="1"/>
  <c r="J22" i="48"/>
  <c r="J100" i="48" s="1"/>
  <c r="J21" i="48"/>
  <c r="J94" i="48" s="1"/>
  <c r="J96" i="48" s="1"/>
  <c r="J97" i="48" s="1"/>
  <c r="I56" i="48" s="1"/>
  <c r="C9" i="48"/>
  <c r="F3" i="48"/>
  <c r="J89" i="47"/>
  <c r="J90" i="47" s="1"/>
  <c r="I79" i="47"/>
  <c r="AU47" i="2" s="1"/>
  <c r="I55" i="47"/>
  <c r="AU23" i="2" s="1"/>
  <c r="J22" i="47"/>
  <c r="J100" i="47" s="1"/>
  <c r="J21" i="47"/>
  <c r="J94" i="47" s="1"/>
  <c r="J96" i="47" s="1"/>
  <c r="J97" i="47" s="1"/>
  <c r="I54" i="47" s="1"/>
  <c r="AU22" i="2" s="1"/>
  <c r="C9" i="47"/>
  <c r="F3" i="47"/>
  <c r="F3" i="46"/>
  <c r="J89" i="46"/>
  <c r="J90" i="46" s="1"/>
  <c r="I79" i="46"/>
  <c r="AT47" i="2" s="1"/>
  <c r="I55" i="46"/>
  <c r="AT23" i="2" s="1"/>
  <c r="J22" i="46"/>
  <c r="J100" i="46" s="1"/>
  <c r="J101" i="46" s="1"/>
  <c r="J21" i="46"/>
  <c r="J94" i="46" s="1"/>
  <c r="J96" i="46" s="1"/>
  <c r="J97" i="46" s="1"/>
  <c r="I54" i="46" s="1"/>
  <c r="AT22" i="2" s="1"/>
  <c r="C9" i="46"/>
  <c r="J89" i="45"/>
  <c r="J90" i="45" s="1"/>
  <c r="I79" i="45"/>
  <c r="AS47" i="2" s="1"/>
  <c r="I55" i="45"/>
  <c r="AS23" i="2" s="1"/>
  <c r="J22" i="45"/>
  <c r="J100" i="45" s="1"/>
  <c r="J21" i="45"/>
  <c r="J94" i="45" s="1"/>
  <c r="J96" i="45" s="1"/>
  <c r="J97" i="45" s="1"/>
  <c r="I54" i="45" s="1"/>
  <c r="AS22" i="2" s="1"/>
  <c r="C9" i="45"/>
  <c r="F3" i="45"/>
  <c r="F3" i="44"/>
  <c r="J100" i="44"/>
  <c r="J89" i="44"/>
  <c r="J90" i="44" s="1"/>
  <c r="I79" i="44"/>
  <c r="AR47" i="2" s="1"/>
  <c r="I55" i="44"/>
  <c r="AR23" i="2" s="1"/>
  <c r="J22" i="44"/>
  <c r="J21" i="44"/>
  <c r="J94" i="44" s="1"/>
  <c r="J96" i="44" s="1"/>
  <c r="J97" i="44" s="1"/>
  <c r="I54" i="44" s="1"/>
  <c r="AR22" i="2" s="1"/>
  <c r="C9" i="44"/>
  <c r="J89" i="43"/>
  <c r="J90" i="43" s="1"/>
  <c r="I79" i="43"/>
  <c r="AQ47" i="2" s="1"/>
  <c r="I55" i="43"/>
  <c r="AQ23" i="2" s="1"/>
  <c r="J22" i="43"/>
  <c r="J100" i="43" s="1"/>
  <c r="J21" i="43"/>
  <c r="J94" i="43" s="1"/>
  <c r="J96" i="43" s="1"/>
  <c r="J97" i="43" s="1"/>
  <c r="I54" i="43" s="1"/>
  <c r="AQ22" i="2" s="1"/>
  <c r="C9" i="43"/>
  <c r="F3" i="43"/>
  <c r="F3" i="41"/>
  <c r="J100" i="41"/>
  <c r="J89" i="41"/>
  <c r="J90" i="41" s="1"/>
  <c r="I79" i="41"/>
  <c r="AP47" i="2" s="1"/>
  <c r="I55" i="41"/>
  <c r="AP23" i="2" s="1"/>
  <c r="J22" i="41"/>
  <c r="J21" i="41"/>
  <c r="J94" i="41" s="1"/>
  <c r="J96" i="41" s="1"/>
  <c r="J97" i="41" s="1"/>
  <c r="I54" i="41" s="1"/>
  <c r="AP22" i="2" s="1"/>
  <c r="C9" i="41"/>
  <c r="J94" i="40"/>
  <c r="J96" i="40" s="1"/>
  <c r="J97" i="40" s="1"/>
  <c r="I54" i="40" s="1"/>
  <c r="AO22" i="2" s="1"/>
  <c r="J89" i="40"/>
  <c r="J90" i="40" s="1"/>
  <c r="I79" i="40"/>
  <c r="AO47" i="2" s="1"/>
  <c r="I55" i="40"/>
  <c r="AO23" i="2" s="1"/>
  <c r="J22" i="40"/>
  <c r="J100" i="40" s="1"/>
  <c r="C9" i="40"/>
  <c r="F3" i="40"/>
  <c r="J22" i="39"/>
  <c r="J100" i="39" s="1"/>
  <c r="F3" i="39"/>
  <c r="J89" i="39"/>
  <c r="J90" i="39" s="1"/>
  <c r="I79" i="39"/>
  <c r="AN47" i="2" s="1"/>
  <c r="I55" i="39"/>
  <c r="AN23" i="2" s="1"/>
  <c r="J94" i="39"/>
  <c r="J96" i="39" s="1"/>
  <c r="J97" i="39" s="1"/>
  <c r="I54" i="39" s="1"/>
  <c r="AN22" i="2" s="1"/>
  <c r="C9" i="39"/>
  <c r="J89" i="38"/>
  <c r="J90" i="38" s="1"/>
  <c r="I79" i="38"/>
  <c r="AM47" i="2" s="1"/>
  <c r="I55" i="38"/>
  <c r="AM23" i="2" s="1"/>
  <c r="J22" i="38"/>
  <c r="J100" i="38" s="1"/>
  <c r="J21" i="38"/>
  <c r="J94" i="38" s="1"/>
  <c r="J96" i="38" s="1"/>
  <c r="J97" i="38" s="1"/>
  <c r="I54" i="38" s="1"/>
  <c r="AM22" i="2" s="1"/>
  <c r="C9" i="38"/>
  <c r="F3" i="38"/>
  <c r="F3" i="37"/>
  <c r="J89" i="37"/>
  <c r="J90" i="37" s="1"/>
  <c r="I79" i="37"/>
  <c r="AL47" i="2" s="1"/>
  <c r="I55" i="37"/>
  <c r="AL23" i="2" s="1"/>
  <c r="J22" i="37"/>
  <c r="J100" i="37" s="1"/>
  <c r="J21" i="37"/>
  <c r="J94" i="37" s="1"/>
  <c r="J96" i="37" s="1"/>
  <c r="J97" i="37" s="1"/>
  <c r="I54" i="37" s="1"/>
  <c r="AL22" i="2" s="1"/>
  <c r="C9" i="37"/>
  <c r="J89" i="36"/>
  <c r="J90" i="36" s="1"/>
  <c r="I79" i="36"/>
  <c r="AK47" i="2" s="1"/>
  <c r="I55" i="36"/>
  <c r="AK23" i="2" s="1"/>
  <c r="J22" i="36"/>
  <c r="J100" i="36" s="1"/>
  <c r="J21" i="36"/>
  <c r="J94" i="36" s="1"/>
  <c r="J96" i="36" s="1"/>
  <c r="J97" i="36" s="1"/>
  <c r="I54" i="36" s="1"/>
  <c r="AK22" i="2" s="1"/>
  <c r="C9" i="36"/>
  <c r="F3" i="36"/>
  <c r="F3" i="35"/>
  <c r="J89" i="35"/>
  <c r="J90" i="35" s="1"/>
  <c r="I79" i="35"/>
  <c r="AJ47" i="2" s="1"/>
  <c r="I55" i="35"/>
  <c r="AJ23" i="2" s="1"/>
  <c r="J22" i="35"/>
  <c r="J100" i="35" s="1"/>
  <c r="J21" i="35"/>
  <c r="J94" i="35" s="1"/>
  <c r="J96" i="35" s="1"/>
  <c r="J97" i="35" s="1"/>
  <c r="I54" i="35" s="1"/>
  <c r="AJ22" i="2" s="1"/>
  <c r="C9" i="35"/>
  <c r="J89" i="34"/>
  <c r="J90" i="34" s="1"/>
  <c r="I79" i="34"/>
  <c r="AI47" i="2" s="1"/>
  <c r="I55" i="34"/>
  <c r="AI23" i="2" s="1"/>
  <c r="J22" i="34"/>
  <c r="J100" i="34" s="1"/>
  <c r="J21" i="34"/>
  <c r="J94" i="34" s="1"/>
  <c r="J96" i="34" s="1"/>
  <c r="J97" i="34" s="1"/>
  <c r="I54" i="34" s="1"/>
  <c r="AI22" i="2" s="1"/>
  <c r="C9" i="34"/>
  <c r="J89" i="33"/>
  <c r="J90" i="33" s="1"/>
  <c r="I79" i="33"/>
  <c r="AH47" i="2" s="1"/>
  <c r="I55" i="33"/>
  <c r="AH23" i="2" s="1"/>
  <c r="J22" i="33"/>
  <c r="J100" i="33" s="1"/>
  <c r="J21" i="33"/>
  <c r="J94" i="33" s="1"/>
  <c r="J96" i="33" s="1"/>
  <c r="J97" i="33" s="1"/>
  <c r="I54" i="33" s="1"/>
  <c r="AH22" i="2" s="1"/>
  <c r="C9" i="33"/>
  <c r="J89" i="32"/>
  <c r="J90" i="32" s="1"/>
  <c r="I79" i="32"/>
  <c r="I55" i="32"/>
  <c r="J22" i="32"/>
  <c r="J100" i="32" s="1"/>
  <c r="J21" i="32"/>
  <c r="J94" i="32" s="1"/>
  <c r="J96" i="32" s="1"/>
  <c r="J97" i="32" s="1"/>
  <c r="I54" i="32" s="1"/>
  <c r="C9" i="32"/>
  <c r="F3" i="32"/>
  <c r="F3" i="31"/>
  <c r="J89" i="31"/>
  <c r="J90" i="31" s="1"/>
  <c r="I79" i="31"/>
  <c r="I55" i="31"/>
  <c r="J22" i="31"/>
  <c r="J100" i="31" s="1"/>
  <c r="J21" i="31"/>
  <c r="J94" i="31" s="1"/>
  <c r="J96" i="31" s="1"/>
  <c r="J97" i="31" s="1"/>
  <c r="I54" i="31" s="1"/>
  <c r="C9" i="31"/>
  <c r="J22" i="19"/>
  <c r="J100" i="19" s="1"/>
  <c r="J101" i="19" s="1"/>
  <c r="J21" i="22"/>
  <c r="J94" i="22" s="1"/>
  <c r="G16" i="23"/>
  <c r="J21" i="23" s="1"/>
  <c r="J94" i="23" s="1"/>
  <c r="G16" i="24"/>
  <c r="J21" i="24"/>
  <c r="J94" i="24" s="1"/>
  <c r="J21" i="26"/>
  <c r="J94" i="26" s="1"/>
  <c r="J89" i="30"/>
  <c r="J90" i="30" s="1"/>
  <c r="I79" i="30"/>
  <c r="I55" i="30"/>
  <c r="J22" i="30"/>
  <c r="J100" i="30" s="1"/>
  <c r="J16" i="30"/>
  <c r="J21" i="30" s="1"/>
  <c r="J94" i="30" s="1"/>
  <c r="J96" i="30" s="1"/>
  <c r="J97" i="30" s="1"/>
  <c r="I54" i="30" s="1"/>
  <c r="C9" i="30"/>
  <c r="F3" i="30"/>
  <c r="J22" i="29"/>
  <c r="J100" i="29" s="1"/>
  <c r="J101" i="29" s="1"/>
  <c r="F3" i="29"/>
  <c r="J89" i="29"/>
  <c r="J90" i="29" s="1"/>
  <c r="I79" i="29"/>
  <c r="I55" i="29"/>
  <c r="J16" i="29"/>
  <c r="J21" i="29" s="1"/>
  <c r="J94" i="29" s="1"/>
  <c r="J96" i="29" s="1"/>
  <c r="J97" i="29" s="1"/>
  <c r="I54" i="29" s="1"/>
  <c r="C9" i="29"/>
  <c r="J89" i="26"/>
  <c r="J90" i="26" s="1"/>
  <c r="I79" i="26"/>
  <c r="I55" i="26"/>
  <c r="I54" i="26"/>
  <c r="C9" i="26"/>
  <c r="F3" i="26"/>
  <c r="G16" i="26" s="1"/>
  <c r="J89" i="25"/>
  <c r="J90" i="25" s="1"/>
  <c r="I79" i="25"/>
  <c r="I55" i="25"/>
  <c r="I54" i="25"/>
  <c r="C9" i="25"/>
  <c r="F3" i="25"/>
  <c r="G16" i="25" s="1"/>
  <c r="J21" i="25" s="1"/>
  <c r="J94" i="25" s="1"/>
  <c r="J89" i="24"/>
  <c r="J90" i="24" s="1"/>
  <c r="I79" i="24"/>
  <c r="I55" i="24"/>
  <c r="I54" i="24"/>
  <c r="C9" i="24"/>
  <c r="F3" i="24"/>
  <c r="F3" i="23"/>
  <c r="J89" i="23"/>
  <c r="J90" i="23" s="1"/>
  <c r="I79" i="23"/>
  <c r="I55" i="23"/>
  <c r="I54" i="23"/>
  <c r="C9" i="23"/>
  <c r="J89" i="22"/>
  <c r="J90" i="22" s="1"/>
  <c r="I79" i="22"/>
  <c r="I55" i="22"/>
  <c r="I54" i="22"/>
  <c r="C9" i="22"/>
  <c r="F3" i="22"/>
  <c r="G16" i="22" s="1"/>
  <c r="F3" i="21"/>
  <c r="G16" i="21" s="1"/>
  <c r="J21" i="21" s="1"/>
  <c r="J94" i="21" s="1"/>
  <c r="J89" i="21"/>
  <c r="J90" i="21" s="1"/>
  <c r="I79" i="21"/>
  <c r="I55" i="21"/>
  <c r="I54" i="21"/>
  <c r="C9" i="21"/>
  <c r="J89" i="20"/>
  <c r="J90" i="20" s="1"/>
  <c r="I79" i="20"/>
  <c r="I55" i="20"/>
  <c r="I54" i="20"/>
  <c r="C9" i="20"/>
  <c r="F3" i="20"/>
  <c r="G16" i="20" s="1"/>
  <c r="J21" i="20" s="1"/>
  <c r="J94" i="20" s="1"/>
  <c r="F3" i="19"/>
  <c r="G16" i="19" s="1"/>
  <c r="J89" i="19"/>
  <c r="J90" i="19" s="1"/>
  <c r="I79" i="19"/>
  <c r="I55" i="19"/>
  <c r="C9" i="19"/>
  <c r="J89" i="18"/>
  <c r="J90" i="18" s="1"/>
  <c r="I79" i="18"/>
  <c r="I55" i="18"/>
  <c r="I54" i="18"/>
  <c r="C9" i="18"/>
  <c r="F3" i="18"/>
  <c r="G16" i="18" s="1"/>
  <c r="J21" i="18" s="1"/>
  <c r="J94" i="18" s="1"/>
  <c r="F3" i="17"/>
  <c r="G16" i="17" s="1"/>
  <c r="J21" i="17" s="1"/>
  <c r="J94" i="17" s="1"/>
  <c r="J89" i="17"/>
  <c r="J90" i="17" s="1"/>
  <c r="I79" i="17"/>
  <c r="I55" i="17"/>
  <c r="I54" i="17"/>
  <c r="C9" i="17"/>
  <c r="J89" i="16"/>
  <c r="J90" i="16" s="1"/>
  <c r="I79" i="16"/>
  <c r="I55" i="16"/>
  <c r="I54" i="16"/>
  <c r="C9" i="16"/>
  <c r="F3" i="16"/>
  <c r="G16" i="16" s="1"/>
  <c r="J21" i="16" s="1"/>
  <c r="J94" i="16" s="1"/>
  <c r="F3" i="15"/>
  <c r="G16" i="15" s="1"/>
  <c r="J21" i="15" s="1"/>
  <c r="J94" i="15" s="1"/>
  <c r="J89" i="15"/>
  <c r="J90" i="15" s="1"/>
  <c r="I79" i="15"/>
  <c r="I55" i="15"/>
  <c r="I54" i="15"/>
  <c r="C9" i="15"/>
  <c r="J89" i="14"/>
  <c r="J90" i="14" s="1"/>
  <c r="I79" i="14"/>
  <c r="P47" i="2" s="1"/>
  <c r="I55" i="14"/>
  <c r="P23" i="2" s="1"/>
  <c r="I54" i="14"/>
  <c r="P22" i="2" s="1"/>
  <c r="C9" i="14"/>
  <c r="F3" i="14"/>
  <c r="G16" i="14" s="1"/>
  <c r="J21" i="14" s="1"/>
  <c r="J94" i="14" s="1"/>
  <c r="F3" i="13"/>
  <c r="G16" i="13" s="1"/>
  <c r="J21" i="13" s="1"/>
  <c r="J94" i="13" s="1"/>
  <c r="J89" i="13"/>
  <c r="J90" i="13" s="1"/>
  <c r="I79" i="13"/>
  <c r="O47" i="2" s="1"/>
  <c r="I55" i="13"/>
  <c r="O23" i="2" s="1"/>
  <c r="I54" i="13"/>
  <c r="O22" i="2" s="1"/>
  <c r="C9" i="13"/>
  <c r="J22" i="11"/>
  <c r="J99" i="11" s="1"/>
  <c r="J99" i="12"/>
  <c r="J100" i="12" s="1"/>
  <c r="J89" i="12"/>
  <c r="J90" i="12" s="1"/>
  <c r="I79" i="12"/>
  <c r="I55" i="12"/>
  <c r="J21" i="12"/>
  <c r="J94" i="12" s="1"/>
  <c r="C9" i="12"/>
  <c r="J89" i="11"/>
  <c r="J90" i="11" s="1"/>
  <c r="I79" i="11"/>
  <c r="I55" i="11"/>
  <c r="J21" i="11"/>
  <c r="J94" i="11" s="1"/>
  <c r="C9" i="11"/>
  <c r="J18" i="10"/>
  <c r="J23" i="10" s="1"/>
  <c r="J90" i="10"/>
  <c r="J89" i="10"/>
  <c r="I79" i="10"/>
  <c r="J22" i="10"/>
  <c r="J99" i="10" s="1"/>
  <c r="J16" i="10"/>
  <c r="C9" i="10"/>
  <c r="J22" i="8"/>
  <c r="J89" i="9"/>
  <c r="J90" i="9" s="1"/>
  <c r="I79" i="9"/>
  <c r="I55" i="9"/>
  <c r="I54" i="9"/>
  <c r="J94" i="9"/>
  <c r="C9" i="9"/>
  <c r="F3" i="9"/>
  <c r="F3" i="7"/>
  <c r="J89" i="7"/>
  <c r="J90" i="7" s="1"/>
  <c r="J22" i="7"/>
  <c r="J94" i="7" s="1"/>
  <c r="J95" i="7" s="1"/>
  <c r="J21" i="7"/>
  <c r="C9" i="7"/>
  <c r="J89" i="6"/>
  <c r="J90" i="6" s="1"/>
  <c r="J24" i="6"/>
  <c r="J109" i="6" s="1"/>
  <c r="J23" i="6"/>
  <c r="J104" i="6" s="1"/>
  <c r="J22" i="6"/>
  <c r="J99" i="6" s="1"/>
  <c r="C9" i="6"/>
  <c r="F3" i="6"/>
  <c r="G16" i="6" s="1"/>
  <c r="J21" i="6" s="1"/>
  <c r="J94" i="6" s="1"/>
  <c r="F3" i="5"/>
  <c r="C9" i="4"/>
  <c r="J94" i="10" l="1"/>
  <c r="J95" i="10" s="1"/>
  <c r="J96" i="10" s="1"/>
  <c r="J97" i="10" s="1"/>
  <c r="I60" i="10" s="1"/>
  <c r="J21" i="10"/>
  <c r="D56" i="2"/>
  <c r="J101" i="12"/>
  <c r="I80" i="12" s="1"/>
  <c r="N48" i="2" s="1"/>
  <c r="J101" i="67"/>
  <c r="J102" i="67" s="1"/>
  <c r="J103" i="67" s="1"/>
  <c r="I80" i="67" s="1"/>
  <c r="BO48" i="2" s="1"/>
  <c r="J101" i="66"/>
  <c r="J102" i="66" s="1"/>
  <c r="J103" i="66" s="1"/>
  <c r="I80" i="66" s="1"/>
  <c r="BN48" i="2" s="1"/>
  <c r="J101" i="65"/>
  <c r="J102" i="65" s="1"/>
  <c r="J103" i="65" s="1"/>
  <c r="I80" i="65" s="1"/>
  <c r="BM48" i="2" s="1"/>
  <c r="J101" i="64"/>
  <c r="J102" i="64" s="1"/>
  <c r="J103" i="64" s="1"/>
  <c r="I80" i="64" s="1"/>
  <c r="BL48" i="2" s="1"/>
  <c r="J101" i="63"/>
  <c r="J102" i="63" s="1"/>
  <c r="J103" i="63" s="1"/>
  <c r="I80" i="63" s="1"/>
  <c r="BK48" i="2" s="1"/>
  <c r="J101" i="62"/>
  <c r="J102" i="62" s="1"/>
  <c r="J103" i="62" s="1"/>
  <c r="I80" i="62" s="1"/>
  <c r="BJ48" i="2" s="1"/>
  <c r="J101" i="61"/>
  <c r="J102" i="61" s="1"/>
  <c r="J103" i="61" s="1"/>
  <c r="I80" i="61" s="1"/>
  <c r="BI48" i="2" s="1"/>
  <c r="J101" i="60"/>
  <c r="J102" i="60" s="1"/>
  <c r="J103" i="60" s="1"/>
  <c r="I80" i="60" s="1"/>
  <c r="BH48" i="2" s="1"/>
  <c r="J101" i="59"/>
  <c r="J102" i="59" s="1"/>
  <c r="J103" i="59" s="1"/>
  <c r="I80" i="59" s="1"/>
  <c r="BG48" i="2" s="1"/>
  <c r="J101" i="58"/>
  <c r="J102" i="58" s="1"/>
  <c r="J103" i="58" s="1"/>
  <c r="I80" i="58" s="1"/>
  <c r="BF48" i="2" s="1"/>
  <c r="J95" i="56"/>
  <c r="J96" i="56" s="1"/>
  <c r="J97" i="56" s="1"/>
  <c r="I80" i="56" s="1"/>
  <c r="BE48" i="2" s="1"/>
  <c r="J95" i="55"/>
  <c r="J96" i="55" s="1"/>
  <c r="J97" i="55" s="1"/>
  <c r="I80" i="55" s="1"/>
  <c r="BD48" i="2" s="1"/>
  <c r="I62" i="55"/>
  <c r="BD30" i="2" s="1"/>
  <c r="J96" i="53"/>
  <c r="J97" i="53" s="1"/>
  <c r="I39" i="53" s="1"/>
  <c r="BB7" i="2" s="1"/>
  <c r="J101" i="54"/>
  <c r="J102" i="54" s="1"/>
  <c r="J103" i="54" s="1"/>
  <c r="I62" i="54" s="1"/>
  <c r="BC30" i="2" s="1"/>
  <c r="J95" i="54"/>
  <c r="J96" i="54" s="1"/>
  <c r="J97" i="54" s="1"/>
  <c r="I39" i="54" s="1"/>
  <c r="BC7" i="2" s="1"/>
  <c r="J101" i="53"/>
  <c r="J102" i="53" s="1"/>
  <c r="J103" i="53" s="1"/>
  <c r="I62" i="53" s="1"/>
  <c r="BB30" i="2" s="1"/>
  <c r="J101" i="52"/>
  <c r="J102" i="52" s="1"/>
  <c r="J103" i="52" s="1"/>
  <c r="I80" i="52" s="1"/>
  <c r="BA48" i="2" s="1"/>
  <c r="J101" i="51"/>
  <c r="J102" i="51" s="1"/>
  <c r="J103" i="51" s="1"/>
  <c r="I80" i="51" s="1"/>
  <c r="AZ48" i="2" s="1"/>
  <c r="J101" i="50"/>
  <c r="J102" i="50" s="1"/>
  <c r="J103" i="50" s="1"/>
  <c r="I80" i="50" s="1"/>
  <c r="AY48" i="2" s="1"/>
  <c r="J101" i="42"/>
  <c r="J102" i="42" s="1"/>
  <c r="J103" i="42" s="1"/>
  <c r="I80" i="42" s="1"/>
  <c r="AX48" i="2" s="1"/>
  <c r="J101" i="49"/>
  <c r="J102" i="49" s="1"/>
  <c r="J103" i="49" s="1"/>
  <c r="I80" i="49" s="1"/>
  <c r="AW48" i="2" s="1"/>
  <c r="J101" i="48"/>
  <c r="J102" i="48" s="1"/>
  <c r="J103" i="48" s="1"/>
  <c r="I80" i="48" s="1"/>
  <c r="AV48" i="2" s="1"/>
  <c r="J101" i="47"/>
  <c r="J102" i="47"/>
  <c r="J103" i="47" s="1"/>
  <c r="I80" i="47" s="1"/>
  <c r="AU48" i="2" s="1"/>
  <c r="J102" i="46"/>
  <c r="J103" i="46" s="1"/>
  <c r="I80" i="46" s="1"/>
  <c r="AT48" i="2" s="1"/>
  <c r="J101" i="45"/>
  <c r="J102" i="45" s="1"/>
  <c r="J103" i="45" s="1"/>
  <c r="I80" i="45" s="1"/>
  <c r="AS48" i="2" s="1"/>
  <c r="J101" i="44"/>
  <c r="J102" i="44" s="1"/>
  <c r="J103" i="44" s="1"/>
  <c r="I80" i="44" s="1"/>
  <c r="AR48" i="2" s="1"/>
  <c r="J101" i="43"/>
  <c r="J102" i="43" s="1"/>
  <c r="J103" i="43" s="1"/>
  <c r="I80" i="43" s="1"/>
  <c r="AQ48" i="2" s="1"/>
  <c r="J101" i="41"/>
  <c r="J102" i="41" s="1"/>
  <c r="J103" i="41" s="1"/>
  <c r="I80" i="41" s="1"/>
  <c r="AP48" i="2" s="1"/>
  <c r="J101" i="40"/>
  <c r="J102" i="40" s="1"/>
  <c r="J103" i="40" s="1"/>
  <c r="I80" i="40" s="1"/>
  <c r="AO48" i="2" s="1"/>
  <c r="J101" i="39"/>
  <c r="J102" i="39" s="1"/>
  <c r="J103" i="39" s="1"/>
  <c r="I80" i="39" s="1"/>
  <c r="AN48" i="2" s="1"/>
  <c r="J101" i="38"/>
  <c r="J102" i="38" s="1"/>
  <c r="J103" i="38" s="1"/>
  <c r="I80" i="38" s="1"/>
  <c r="AM48" i="2" s="1"/>
  <c r="J101" i="37"/>
  <c r="J102" i="37" s="1"/>
  <c r="J103" i="37" s="1"/>
  <c r="I80" i="37" s="1"/>
  <c r="AL48" i="2" s="1"/>
  <c r="J101" i="36"/>
  <c r="J102" i="36" s="1"/>
  <c r="J103" i="36" s="1"/>
  <c r="I80" i="36" s="1"/>
  <c r="AK48" i="2" s="1"/>
  <c r="J101" i="35"/>
  <c r="J102" i="35" s="1"/>
  <c r="J103" i="35" s="1"/>
  <c r="I80" i="35" s="1"/>
  <c r="AJ48" i="2" s="1"/>
  <c r="J101" i="34"/>
  <c r="J102" i="34" s="1"/>
  <c r="J103" i="34" s="1"/>
  <c r="I80" i="34" s="1"/>
  <c r="AI48" i="2" s="1"/>
  <c r="J101" i="33"/>
  <c r="J102" i="33" s="1"/>
  <c r="J103" i="33" s="1"/>
  <c r="I80" i="33" s="1"/>
  <c r="AH48" i="2" s="1"/>
  <c r="J101" i="32"/>
  <c r="J102" i="32" s="1"/>
  <c r="J103" i="32" s="1"/>
  <c r="I80" i="32" s="1"/>
  <c r="J101" i="31"/>
  <c r="J102" i="31" s="1"/>
  <c r="J103" i="31" s="1"/>
  <c r="I80" i="31" s="1"/>
  <c r="J102" i="19"/>
  <c r="J103" i="19" s="1"/>
  <c r="I80" i="19" s="1"/>
  <c r="U48" i="2" s="1"/>
  <c r="J21" i="19"/>
  <c r="J94" i="19" s="1"/>
  <c r="J95" i="19" s="1"/>
  <c r="J96" i="19" s="1"/>
  <c r="J97" i="19" s="1"/>
  <c r="I39" i="19" s="1"/>
  <c r="U7" i="2" s="1"/>
  <c r="J101" i="30"/>
  <c r="J102" i="30" s="1"/>
  <c r="J103" i="30" s="1"/>
  <c r="I80" i="30" s="1"/>
  <c r="J102" i="29"/>
  <c r="J103" i="29" s="1"/>
  <c r="I80" i="29" s="1"/>
  <c r="J95" i="26"/>
  <c r="J96" i="26" s="1"/>
  <c r="J97" i="26" s="1"/>
  <c r="I39" i="26" s="1"/>
  <c r="J95" i="25"/>
  <c r="J96" i="25" s="1"/>
  <c r="J97" i="25" s="1"/>
  <c r="I39" i="25" s="1"/>
  <c r="J95" i="24"/>
  <c r="J96" i="24" s="1"/>
  <c r="J97" i="24" s="1"/>
  <c r="I39" i="24" s="1"/>
  <c r="J95" i="23"/>
  <c r="J96" i="23" s="1"/>
  <c r="J97" i="23" s="1"/>
  <c r="I39" i="23" s="1"/>
  <c r="J95" i="22"/>
  <c r="J96" i="22" s="1"/>
  <c r="J97" i="22" s="1"/>
  <c r="I39" i="22" s="1"/>
  <c r="X7" i="2" s="1"/>
  <c r="J95" i="21"/>
  <c r="J96" i="21" s="1"/>
  <c r="J97" i="21" s="1"/>
  <c r="I39" i="21" s="1"/>
  <c r="W7" i="2" s="1"/>
  <c r="J95" i="20"/>
  <c r="J96" i="20" s="1"/>
  <c r="J97" i="20" s="1"/>
  <c r="I39" i="20" s="1"/>
  <c r="V7" i="2" s="1"/>
  <c r="J95" i="18"/>
  <c r="J96" i="18" s="1"/>
  <c r="J97" i="18" s="1"/>
  <c r="I39" i="18" s="1"/>
  <c r="T7" i="2" s="1"/>
  <c r="J95" i="17"/>
  <c r="J96" i="17" s="1"/>
  <c r="J97" i="17" s="1"/>
  <c r="I39" i="17" s="1"/>
  <c r="S7" i="2" s="1"/>
  <c r="J95" i="16"/>
  <c r="J96" i="16" s="1"/>
  <c r="J97" i="16" s="1"/>
  <c r="I39" i="16" s="1"/>
  <c r="R7" i="2" s="1"/>
  <c r="J95" i="15"/>
  <c r="J96" i="15" s="1"/>
  <c r="J97" i="15" s="1"/>
  <c r="I39" i="15" s="1"/>
  <c r="J95" i="14"/>
  <c r="J96" i="14" s="1"/>
  <c r="J97" i="14" s="1"/>
  <c r="I39" i="14" s="1"/>
  <c r="P7" i="2" s="1"/>
  <c r="J95" i="13"/>
  <c r="J96" i="13" s="1"/>
  <c r="J97" i="13" s="1"/>
  <c r="J96" i="12"/>
  <c r="J97" i="12" s="1"/>
  <c r="I60" i="12" s="1"/>
  <c r="J95" i="11"/>
  <c r="J96" i="11" s="1"/>
  <c r="J97" i="11" s="1"/>
  <c r="I60" i="11" s="1"/>
  <c r="J100" i="11"/>
  <c r="J101" i="11" s="1"/>
  <c r="J105" i="10"/>
  <c r="J106" i="10" s="1"/>
  <c r="J100" i="10"/>
  <c r="J101" i="10" s="1"/>
  <c r="I80" i="10" s="1"/>
  <c r="L48" i="2" s="1"/>
  <c r="J95" i="9"/>
  <c r="J96" i="9" s="1"/>
  <c r="J97" i="9" s="1"/>
  <c r="I79" i="7"/>
  <c r="I47" i="2" s="1"/>
  <c r="I54" i="7"/>
  <c r="I22" i="2" s="1"/>
  <c r="I55" i="7"/>
  <c r="I23" i="2" s="1"/>
  <c r="J96" i="7"/>
  <c r="J97" i="7" s="1"/>
  <c r="J100" i="6"/>
  <c r="J101" i="6" s="1"/>
  <c r="I54" i="6" s="1"/>
  <c r="H22" i="2" s="1"/>
  <c r="J105" i="6"/>
  <c r="J106" i="6" s="1"/>
  <c r="I55" i="6" s="1"/>
  <c r="H23" i="2" s="1"/>
  <c r="J95" i="6"/>
  <c r="J96" i="6" s="1"/>
  <c r="J97" i="6" s="1"/>
  <c r="I39" i="6" s="1"/>
  <c r="H7" i="2" s="1"/>
  <c r="J110" i="6"/>
  <c r="J111" i="6" s="1"/>
  <c r="I79" i="6" s="1"/>
  <c r="H47" i="2" s="1"/>
  <c r="X4" i="2"/>
  <c r="X5" i="2"/>
  <c r="X6" i="2"/>
  <c r="X8" i="2"/>
  <c r="X9" i="2"/>
  <c r="X10" i="2"/>
  <c r="X11" i="2"/>
  <c r="X12" i="2"/>
  <c r="X13" i="2"/>
  <c r="X14" i="2"/>
  <c r="X15" i="2"/>
  <c r="X16" i="2"/>
  <c r="X17" i="2"/>
  <c r="X18" i="2"/>
  <c r="X19" i="2"/>
  <c r="X20" i="2"/>
  <c r="X21" i="2"/>
  <c r="X22" i="2"/>
  <c r="X23" i="2"/>
  <c r="X24" i="2"/>
  <c r="X25" i="2"/>
  <c r="X26" i="2"/>
  <c r="X27" i="2"/>
  <c r="X29" i="2"/>
  <c r="X30" i="2"/>
  <c r="X31" i="2"/>
  <c r="X32" i="2"/>
  <c r="X33" i="2"/>
  <c r="X34" i="2"/>
  <c r="X35" i="2"/>
  <c r="X36" i="2"/>
  <c r="X37" i="2"/>
  <c r="X38" i="2"/>
  <c r="X39" i="2"/>
  <c r="X40" i="2"/>
  <c r="X41" i="2"/>
  <c r="X42" i="2"/>
  <c r="X43" i="2"/>
  <c r="X44" i="2"/>
  <c r="X45" i="2"/>
  <c r="X46" i="2"/>
  <c r="X47" i="2"/>
  <c r="X48" i="2"/>
  <c r="X49" i="2"/>
  <c r="X50" i="2"/>
  <c r="X51" i="2"/>
  <c r="X52" i="2"/>
  <c r="X54" i="2"/>
  <c r="X55" i="2"/>
  <c r="W4" i="2"/>
  <c r="W5" i="2"/>
  <c r="W6" i="2"/>
  <c r="W8" i="2"/>
  <c r="W9" i="2"/>
  <c r="W10" i="2"/>
  <c r="W11" i="2"/>
  <c r="W12" i="2"/>
  <c r="W13" i="2"/>
  <c r="W14" i="2"/>
  <c r="W15" i="2"/>
  <c r="W16" i="2"/>
  <c r="W17" i="2"/>
  <c r="W18" i="2"/>
  <c r="W19" i="2"/>
  <c r="W20" i="2"/>
  <c r="W21" i="2"/>
  <c r="W22" i="2"/>
  <c r="W23" i="2"/>
  <c r="W24" i="2"/>
  <c r="W25" i="2"/>
  <c r="W26" i="2"/>
  <c r="W27" i="2"/>
  <c r="W29" i="2"/>
  <c r="W30" i="2"/>
  <c r="W31" i="2"/>
  <c r="W32" i="2"/>
  <c r="W33" i="2"/>
  <c r="W34" i="2"/>
  <c r="W35" i="2"/>
  <c r="W36" i="2"/>
  <c r="W37" i="2"/>
  <c r="W38" i="2"/>
  <c r="W39" i="2"/>
  <c r="W40" i="2"/>
  <c r="W41" i="2"/>
  <c r="W42" i="2"/>
  <c r="W43" i="2"/>
  <c r="W44" i="2"/>
  <c r="W45" i="2"/>
  <c r="W46" i="2"/>
  <c r="W47" i="2"/>
  <c r="W48" i="2"/>
  <c r="W49" i="2"/>
  <c r="W50" i="2"/>
  <c r="W51" i="2"/>
  <c r="W52" i="2"/>
  <c r="W54" i="2"/>
  <c r="W55" i="2"/>
  <c r="V4" i="2"/>
  <c r="V5" i="2"/>
  <c r="V6" i="2"/>
  <c r="V8" i="2"/>
  <c r="V9" i="2"/>
  <c r="V10" i="2"/>
  <c r="V11" i="2"/>
  <c r="V12" i="2"/>
  <c r="V13" i="2"/>
  <c r="V14" i="2"/>
  <c r="V15" i="2"/>
  <c r="V16" i="2"/>
  <c r="V17" i="2"/>
  <c r="V18" i="2"/>
  <c r="V19" i="2"/>
  <c r="V20" i="2"/>
  <c r="V21" i="2"/>
  <c r="V22" i="2"/>
  <c r="V23" i="2"/>
  <c r="V24" i="2"/>
  <c r="V25" i="2"/>
  <c r="V26" i="2"/>
  <c r="V27" i="2"/>
  <c r="V29" i="2"/>
  <c r="V30" i="2"/>
  <c r="V31" i="2"/>
  <c r="V32" i="2"/>
  <c r="V33" i="2"/>
  <c r="V34" i="2"/>
  <c r="V35" i="2"/>
  <c r="V36" i="2"/>
  <c r="V37" i="2"/>
  <c r="V38" i="2"/>
  <c r="V39" i="2"/>
  <c r="V40" i="2"/>
  <c r="V41" i="2"/>
  <c r="V42" i="2"/>
  <c r="V43" i="2"/>
  <c r="V44" i="2"/>
  <c r="V45" i="2"/>
  <c r="V46" i="2"/>
  <c r="V47" i="2"/>
  <c r="V48" i="2"/>
  <c r="V49" i="2"/>
  <c r="V50" i="2"/>
  <c r="V51" i="2"/>
  <c r="V52" i="2"/>
  <c r="V54" i="2"/>
  <c r="V55" i="2"/>
  <c r="U4" i="2"/>
  <c r="U5" i="2"/>
  <c r="U6" i="2"/>
  <c r="U8" i="2"/>
  <c r="U9" i="2"/>
  <c r="U10" i="2"/>
  <c r="U11" i="2"/>
  <c r="U12" i="2"/>
  <c r="U13" i="2"/>
  <c r="U14" i="2"/>
  <c r="U15" i="2"/>
  <c r="U16" i="2"/>
  <c r="U17" i="2"/>
  <c r="U18" i="2"/>
  <c r="U19" i="2"/>
  <c r="U20" i="2"/>
  <c r="U21" i="2"/>
  <c r="U22" i="2"/>
  <c r="U23" i="2"/>
  <c r="U24" i="2"/>
  <c r="U25" i="2"/>
  <c r="U26" i="2"/>
  <c r="U27" i="2"/>
  <c r="U29" i="2"/>
  <c r="U30" i="2"/>
  <c r="U31" i="2"/>
  <c r="U32" i="2"/>
  <c r="U33" i="2"/>
  <c r="U34" i="2"/>
  <c r="U35" i="2"/>
  <c r="U36" i="2"/>
  <c r="U37" i="2"/>
  <c r="U38" i="2"/>
  <c r="U39" i="2"/>
  <c r="U40" i="2"/>
  <c r="U41" i="2"/>
  <c r="U42" i="2"/>
  <c r="U43" i="2"/>
  <c r="U44" i="2"/>
  <c r="U45" i="2"/>
  <c r="U46" i="2"/>
  <c r="U47" i="2"/>
  <c r="U49" i="2"/>
  <c r="U50" i="2"/>
  <c r="U51" i="2"/>
  <c r="U52" i="2"/>
  <c r="U54" i="2"/>
  <c r="U55" i="2"/>
  <c r="T4" i="2"/>
  <c r="T5" i="2"/>
  <c r="T6" i="2"/>
  <c r="T8" i="2"/>
  <c r="T9" i="2"/>
  <c r="T10" i="2"/>
  <c r="T11" i="2"/>
  <c r="T12" i="2"/>
  <c r="T13" i="2"/>
  <c r="T14" i="2"/>
  <c r="T15" i="2"/>
  <c r="T16" i="2"/>
  <c r="T17" i="2"/>
  <c r="T18" i="2"/>
  <c r="T19" i="2"/>
  <c r="T20" i="2"/>
  <c r="T21" i="2"/>
  <c r="T22" i="2"/>
  <c r="T23" i="2"/>
  <c r="T24" i="2"/>
  <c r="T25" i="2"/>
  <c r="T26" i="2"/>
  <c r="T27" i="2"/>
  <c r="T29" i="2"/>
  <c r="T30" i="2"/>
  <c r="T31" i="2"/>
  <c r="T32" i="2"/>
  <c r="T33" i="2"/>
  <c r="T34" i="2"/>
  <c r="T35" i="2"/>
  <c r="T36" i="2"/>
  <c r="T37" i="2"/>
  <c r="T38" i="2"/>
  <c r="T39" i="2"/>
  <c r="T40" i="2"/>
  <c r="T41" i="2"/>
  <c r="T42" i="2"/>
  <c r="T43" i="2"/>
  <c r="T44" i="2"/>
  <c r="T45" i="2"/>
  <c r="T46" i="2"/>
  <c r="T47" i="2"/>
  <c r="T48" i="2"/>
  <c r="T49" i="2"/>
  <c r="T50" i="2"/>
  <c r="T51" i="2"/>
  <c r="T52" i="2"/>
  <c r="T54" i="2"/>
  <c r="S4" i="2"/>
  <c r="S5" i="2"/>
  <c r="S6" i="2"/>
  <c r="S8" i="2"/>
  <c r="S9" i="2"/>
  <c r="S10" i="2"/>
  <c r="S11" i="2"/>
  <c r="S12" i="2"/>
  <c r="S13" i="2"/>
  <c r="S14" i="2"/>
  <c r="S15" i="2"/>
  <c r="S16" i="2"/>
  <c r="S17" i="2"/>
  <c r="S18" i="2"/>
  <c r="S19" i="2"/>
  <c r="S20" i="2"/>
  <c r="S21" i="2"/>
  <c r="S22" i="2"/>
  <c r="S23" i="2"/>
  <c r="S24" i="2"/>
  <c r="S25" i="2"/>
  <c r="S26" i="2"/>
  <c r="S27" i="2"/>
  <c r="S29" i="2"/>
  <c r="S30" i="2"/>
  <c r="S31" i="2"/>
  <c r="S32" i="2"/>
  <c r="S33" i="2"/>
  <c r="S34" i="2"/>
  <c r="S35" i="2"/>
  <c r="S36" i="2"/>
  <c r="S37" i="2"/>
  <c r="S38" i="2"/>
  <c r="S39" i="2"/>
  <c r="S40" i="2"/>
  <c r="S41" i="2"/>
  <c r="S42" i="2"/>
  <c r="S43" i="2"/>
  <c r="S44" i="2"/>
  <c r="S45" i="2"/>
  <c r="S46" i="2"/>
  <c r="S47" i="2"/>
  <c r="S48" i="2"/>
  <c r="S49" i="2"/>
  <c r="S50" i="2"/>
  <c r="S51" i="2"/>
  <c r="S52" i="2"/>
  <c r="S54" i="2"/>
  <c r="R4" i="2"/>
  <c r="R5" i="2"/>
  <c r="R6" i="2"/>
  <c r="R8" i="2"/>
  <c r="R9" i="2"/>
  <c r="R10" i="2"/>
  <c r="R11" i="2"/>
  <c r="R12" i="2"/>
  <c r="R13" i="2"/>
  <c r="R14" i="2"/>
  <c r="R15" i="2"/>
  <c r="R16" i="2"/>
  <c r="R17" i="2"/>
  <c r="R18" i="2"/>
  <c r="R19" i="2"/>
  <c r="R20" i="2"/>
  <c r="R21" i="2"/>
  <c r="R22" i="2"/>
  <c r="R23" i="2"/>
  <c r="R24" i="2"/>
  <c r="R25" i="2"/>
  <c r="R26" i="2"/>
  <c r="R27" i="2"/>
  <c r="R29" i="2"/>
  <c r="R30" i="2"/>
  <c r="R31" i="2"/>
  <c r="R32" i="2"/>
  <c r="R33" i="2"/>
  <c r="R34" i="2"/>
  <c r="R35" i="2"/>
  <c r="R36" i="2"/>
  <c r="R37" i="2"/>
  <c r="R38" i="2"/>
  <c r="R39" i="2"/>
  <c r="R40" i="2"/>
  <c r="R41" i="2"/>
  <c r="R42" i="2"/>
  <c r="R43" i="2"/>
  <c r="R44" i="2"/>
  <c r="R45" i="2"/>
  <c r="R46" i="2"/>
  <c r="R47" i="2"/>
  <c r="R48" i="2"/>
  <c r="R49" i="2"/>
  <c r="R50" i="2"/>
  <c r="R51" i="2"/>
  <c r="R52" i="2"/>
  <c r="R54" i="2"/>
  <c r="R55" i="2"/>
  <c r="N4" i="2"/>
  <c r="N5" i="2"/>
  <c r="N6" i="2"/>
  <c r="N7" i="2"/>
  <c r="N8" i="2"/>
  <c r="N9" i="2"/>
  <c r="N10" i="2"/>
  <c r="N11" i="2"/>
  <c r="N12" i="2"/>
  <c r="N13" i="2"/>
  <c r="N14" i="2"/>
  <c r="N15" i="2"/>
  <c r="N16" i="2"/>
  <c r="N17" i="2"/>
  <c r="N18" i="2"/>
  <c r="N19" i="2"/>
  <c r="N20" i="2"/>
  <c r="N21" i="2"/>
  <c r="N22" i="2"/>
  <c r="N23" i="2"/>
  <c r="N24" i="2"/>
  <c r="N25" i="2"/>
  <c r="N26" i="2"/>
  <c r="N27" i="2"/>
  <c r="N29" i="2"/>
  <c r="N30" i="2"/>
  <c r="N31" i="2"/>
  <c r="N32" i="2"/>
  <c r="N33" i="2"/>
  <c r="N34" i="2"/>
  <c r="N35" i="2"/>
  <c r="N36" i="2"/>
  <c r="N37" i="2"/>
  <c r="N38" i="2"/>
  <c r="N39" i="2"/>
  <c r="N40" i="2"/>
  <c r="N41" i="2"/>
  <c r="N42" i="2"/>
  <c r="N43" i="2"/>
  <c r="N44" i="2"/>
  <c r="N45" i="2"/>
  <c r="N46" i="2"/>
  <c r="N47" i="2"/>
  <c r="N49" i="2"/>
  <c r="N50" i="2"/>
  <c r="N51" i="2"/>
  <c r="N52" i="2"/>
  <c r="N54" i="2"/>
  <c r="N55" i="2"/>
  <c r="M4" i="2"/>
  <c r="M5" i="2"/>
  <c r="M6" i="2"/>
  <c r="M7" i="2"/>
  <c r="M8" i="2"/>
  <c r="M9" i="2"/>
  <c r="M10" i="2"/>
  <c r="M11" i="2"/>
  <c r="M12" i="2"/>
  <c r="M13" i="2"/>
  <c r="M14" i="2"/>
  <c r="M15" i="2"/>
  <c r="M16" i="2"/>
  <c r="M17" i="2"/>
  <c r="M18" i="2"/>
  <c r="M19" i="2"/>
  <c r="M20" i="2"/>
  <c r="M21" i="2"/>
  <c r="M22" i="2"/>
  <c r="M23" i="2"/>
  <c r="M25" i="2"/>
  <c r="M26" i="2"/>
  <c r="M27" i="2"/>
  <c r="M29" i="2"/>
  <c r="M30" i="2"/>
  <c r="M31" i="2"/>
  <c r="M32" i="2"/>
  <c r="M33" i="2"/>
  <c r="M34" i="2"/>
  <c r="M35" i="2"/>
  <c r="M36" i="2"/>
  <c r="M37" i="2"/>
  <c r="M38" i="2"/>
  <c r="M39" i="2"/>
  <c r="M40" i="2"/>
  <c r="M41" i="2"/>
  <c r="M42" i="2"/>
  <c r="M43" i="2"/>
  <c r="M44" i="2"/>
  <c r="M45" i="2"/>
  <c r="M46" i="2"/>
  <c r="M47" i="2"/>
  <c r="M49" i="2"/>
  <c r="M50" i="2"/>
  <c r="M51" i="2"/>
  <c r="M52" i="2"/>
  <c r="M54" i="2"/>
  <c r="M55" i="2"/>
  <c r="L4" i="2"/>
  <c r="L5" i="2"/>
  <c r="L6" i="2"/>
  <c r="L7" i="2"/>
  <c r="L8" i="2"/>
  <c r="L9" i="2"/>
  <c r="L10" i="2"/>
  <c r="L11" i="2"/>
  <c r="L12" i="2"/>
  <c r="L13" i="2"/>
  <c r="L14" i="2"/>
  <c r="L15" i="2"/>
  <c r="L16" i="2"/>
  <c r="L17" i="2"/>
  <c r="L18" i="2"/>
  <c r="L19" i="2"/>
  <c r="L20" i="2"/>
  <c r="L21" i="2"/>
  <c r="L22" i="2"/>
  <c r="L25" i="2"/>
  <c r="L26" i="2"/>
  <c r="L27" i="2"/>
  <c r="L29" i="2"/>
  <c r="L30" i="2"/>
  <c r="L31" i="2"/>
  <c r="L32" i="2"/>
  <c r="L33" i="2"/>
  <c r="L34" i="2"/>
  <c r="L35" i="2"/>
  <c r="L36" i="2"/>
  <c r="L37" i="2"/>
  <c r="L38" i="2"/>
  <c r="L39" i="2"/>
  <c r="L40" i="2"/>
  <c r="L41" i="2"/>
  <c r="L42" i="2"/>
  <c r="L43" i="2"/>
  <c r="L44" i="2"/>
  <c r="L45" i="2"/>
  <c r="L46" i="2"/>
  <c r="L47" i="2"/>
  <c r="L49" i="2"/>
  <c r="L50" i="2"/>
  <c r="L51" i="2"/>
  <c r="L52" i="2"/>
  <c r="L54" i="2"/>
  <c r="L55" i="2"/>
  <c r="K4" i="2"/>
  <c r="K5" i="2"/>
  <c r="K6" i="2"/>
  <c r="K8" i="2"/>
  <c r="K9" i="2"/>
  <c r="K10" i="2"/>
  <c r="K11" i="2"/>
  <c r="K12" i="2"/>
  <c r="K13" i="2"/>
  <c r="K14" i="2"/>
  <c r="K15" i="2"/>
  <c r="K16" i="2"/>
  <c r="K17" i="2"/>
  <c r="K18" i="2"/>
  <c r="K19" i="2"/>
  <c r="K20" i="2"/>
  <c r="K21" i="2"/>
  <c r="K22" i="2"/>
  <c r="K23" i="2"/>
  <c r="K24" i="2"/>
  <c r="K25" i="2"/>
  <c r="K26" i="2"/>
  <c r="K27" i="2"/>
  <c r="K29" i="2"/>
  <c r="K30" i="2"/>
  <c r="K31" i="2"/>
  <c r="K32" i="2"/>
  <c r="K33" i="2"/>
  <c r="K34" i="2"/>
  <c r="K35" i="2"/>
  <c r="K36" i="2"/>
  <c r="K37" i="2"/>
  <c r="K38" i="2"/>
  <c r="K39" i="2"/>
  <c r="K40" i="2"/>
  <c r="K41" i="2"/>
  <c r="K42" i="2"/>
  <c r="K43" i="2"/>
  <c r="K44" i="2"/>
  <c r="K45" i="2"/>
  <c r="K46" i="2"/>
  <c r="K47" i="2"/>
  <c r="K48" i="2"/>
  <c r="K49" i="2"/>
  <c r="K50" i="2"/>
  <c r="K51" i="2"/>
  <c r="K52" i="2"/>
  <c r="K54" i="2"/>
  <c r="K55" i="2"/>
  <c r="J4" i="2"/>
  <c r="J5" i="2"/>
  <c r="J6" i="2"/>
  <c r="J8" i="2"/>
  <c r="J9" i="2"/>
  <c r="J10" i="2"/>
  <c r="J11" i="2"/>
  <c r="J12" i="2"/>
  <c r="J13" i="2"/>
  <c r="J14" i="2"/>
  <c r="J15" i="2"/>
  <c r="J16" i="2"/>
  <c r="J17" i="2"/>
  <c r="J18" i="2"/>
  <c r="J19" i="2"/>
  <c r="J20" i="2"/>
  <c r="J21" i="2"/>
  <c r="J24" i="2"/>
  <c r="J25" i="2"/>
  <c r="J26" i="2"/>
  <c r="J27" i="2"/>
  <c r="J29" i="2"/>
  <c r="J30" i="2"/>
  <c r="J31" i="2"/>
  <c r="J32" i="2"/>
  <c r="J33" i="2"/>
  <c r="J34" i="2"/>
  <c r="J35" i="2"/>
  <c r="J36" i="2"/>
  <c r="J37" i="2"/>
  <c r="J38" i="2"/>
  <c r="J39" i="2"/>
  <c r="J40" i="2"/>
  <c r="J41" i="2"/>
  <c r="J42" i="2"/>
  <c r="J43" i="2"/>
  <c r="J44" i="2"/>
  <c r="J45" i="2"/>
  <c r="J46" i="2"/>
  <c r="J49" i="2"/>
  <c r="J50" i="2"/>
  <c r="J51" i="2"/>
  <c r="J52" i="2"/>
  <c r="J54" i="2"/>
  <c r="J55" i="2"/>
  <c r="I4" i="2"/>
  <c r="I5" i="2"/>
  <c r="I6" i="2"/>
  <c r="I8" i="2"/>
  <c r="I9" i="2"/>
  <c r="I10" i="2"/>
  <c r="I11" i="2"/>
  <c r="I12" i="2"/>
  <c r="I13" i="2"/>
  <c r="I14" i="2"/>
  <c r="I15" i="2"/>
  <c r="I16" i="2"/>
  <c r="I17" i="2"/>
  <c r="I18" i="2"/>
  <c r="I19" i="2"/>
  <c r="I20" i="2"/>
  <c r="I21" i="2"/>
  <c r="I24" i="2"/>
  <c r="I25" i="2"/>
  <c r="I26" i="2"/>
  <c r="I27" i="2"/>
  <c r="I29" i="2"/>
  <c r="I30" i="2"/>
  <c r="I31" i="2"/>
  <c r="I32" i="2"/>
  <c r="I33" i="2"/>
  <c r="I34" i="2"/>
  <c r="I35" i="2"/>
  <c r="I36" i="2"/>
  <c r="I37" i="2"/>
  <c r="I38" i="2"/>
  <c r="I39" i="2"/>
  <c r="I40" i="2"/>
  <c r="I41" i="2"/>
  <c r="I42" i="2"/>
  <c r="I43" i="2"/>
  <c r="I44" i="2"/>
  <c r="I45" i="2"/>
  <c r="I46" i="2"/>
  <c r="I48" i="2"/>
  <c r="I49" i="2"/>
  <c r="I50" i="2"/>
  <c r="I51" i="2"/>
  <c r="I52" i="2"/>
  <c r="I54" i="2"/>
  <c r="I55" i="2"/>
  <c r="H4" i="2"/>
  <c r="H5" i="2"/>
  <c r="H6" i="2"/>
  <c r="H8" i="2"/>
  <c r="H9" i="2"/>
  <c r="H10" i="2"/>
  <c r="H11" i="2"/>
  <c r="H12" i="2"/>
  <c r="H13" i="2"/>
  <c r="H14" i="2"/>
  <c r="H15" i="2"/>
  <c r="H16" i="2"/>
  <c r="H17" i="2"/>
  <c r="H18" i="2"/>
  <c r="H19" i="2"/>
  <c r="H20" i="2"/>
  <c r="H21" i="2"/>
  <c r="H24" i="2"/>
  <c r="H25" i="2"/>
  <c r="H26" i="2"/>
  <c r="H27" i="2"/>
  <c r="H29" i="2"/>
  <c r="H30" i="2"/>
  <c r="H31" i="2"/>
  <c r="H32" i="2"/>
  <c r="H33" i="2"/>
  <c r="H34" i="2"/>
  <c r="H35" i="2"/>
  <c r="H36" i="2"/>
  <c r="H37" i="2"/>
  <c r="H38" i="2"/>
  <c r="H39" i="2"/>
  <c r="H40" i="2"/>
  <c r="H41" i="2"/>
  <c r="H42" i="2"/>
  <c r="H43" i="2"/>
  <c r="H44" i="2"/>
  <c r="H45" i="2"/>
  <c r="H46" i="2"/>
  <c r="H48" i="2"/>
  <c r="H49" i="2"/>
  <c r="H50" i="2"/>
  <c r="H51" i="2"/>
  <c r="H52" i="2"/>
  <c r="H54" i="2"/>
  <c r="H55" i="2"/>
  <c r="E4" i="2"/>
  <c r="E5" i="2"/>
  <c r="E6" i="2"/>
  <c r="E8" i="2"/>
  <c r="E9" i="2"/>
  <c r="E10" i="2"/>
  <c r="E11" i="2"/>
  <c r="E12" i="2"/>
  <c r="E13" i="2"/>
  <c r="E14" i="2"/>
  <c r="E15" i="2"/>
  <c r="E16" i="2"/>
  <c r="E17" i="2"/>
  <c r="E18" i="2"/>
  <c r="E19" i="2"/>
  <c r="E20" i="2"/>
  <c r="E21" i="2"/>
  <c r="E23" i="2"/>
  <c r="E24" i="2"/>
  <c r="E25" i="2"/>
  <c r="E26" i="2"/>
  <c r="E29" i="2"/>
  <c r="E30" i="2"/>
  <c r="E31" i="2"/>
  <c r="E32" i="2"/>
  <c r="E33" i="2"/>
  <c r="E34" i="2"/>
  <c r="E35" i="2"/>
  <c r="E36" i="2"/>
  <c r="E37" i="2"/>
  <c r="E38" i="2"/>
  <c r="E39" i="2"/>
  <c r="E40" i="2"/>
  <c r="E41" i="2"/>
  <c r="E42" i="2"/>
  <c r="E43" i="2"/>
  <c r="E44" i="2"/>
  <c r="E45" i="2"/>
  <c r="E46" i="2"/>
  <c r="E47" i="2"/>
  <c r="E48" i="2"/>
  <c r="E49" i="2"/>
  <c r="E50" i="2"/>
  <c r="E51" i="2"/>
  <c r="E52" i="2"/>
  <c r="E54" i="2"/>
  <c r="E55" i="2"/>
  <c r="I7" i="2" l="1"/>
  <c r="I60" i="7"/>
  <c r="L23" i="2"/>
  <c r="I56" i="10"/>
  <c r="L24" i="2" s="1"/>
  <c r="M48" i="2"/>
  <c r="I56" i="11"/>
  <c r="M24" i="2" s="1"/>
  <c r="I39" i="13"/>
  <c r="O7" i="2" s="1"/>
  <c r="I60" i="9"/>
  <c r="I39" i="9"/>
  <c r="K7" i="2" s="1"/>
  <c r="I56" i="3"/>
  <c r="E22" i="2" s="1"/>
  <c r="J96" i="3"/>
  <c r="J106" i="3"/>
  <c r="C9" i="3"/>
  <c r="F3" i="8"/>
  <c r="J16" i="8" s="1"/>
  <c r="J21" i="8" s="1"/>
  <c r="J94" i="8" s="1"/>
  <c r="I55" i="8"/>
  <c r="J23" i="2" s="1"/>
  <c r="J99" i="8"/>
  <c r="J100" i="8" s="1"/>
  <c r="J89" i="8"/>
  <c r="J90" i="8" s="1"/>
  <c r="C9" i="8"/>
  <c r="J23" i="5"/>
  <c r="J104" i="5" s="1"/>
  <c r="J105" i="5" s="1"/>
  <c r="J106" i="5" s="1"/>
  <c r="I55" i="5" s="1"/>
  <c r="J22" i="5"/>
  <c r="J99" i="5" s="1"/>
  <c r="J100" i="5" s="1"/>
  <c r="J24" i="5"/>
  <c r="J109" i="5" s="1"/>
  <c r="J96" i="4"/>
  <c r="J25" i="4"/>
  <c r="I56" i="4"/>
  <c r="J101" i="8" l="1"/>
  <c r="J110" i="5"/>
  <c r="J111" i="5" s="1"/>
  <c r="I79" i="5" s="1"/>
  <c r="J107" i="3"/>
  <c r="J108" i="3" s="1"/>
  <c r="J97" i="3"/>
  <c r="J98" i="3" s="1"/>
  <c r="J99" i="3" s="1"/>
  <c r="J23" i="3"/>
  <c r="I61" i="3"/>
  <c r="E27" i="2" s="1"/>
  <c r="J25" i="3"/>
  <c r="J95" i="8"/>
  <c r="J96" i="8" s="1"/>
  <c r="J97" i="8" s="1"/>
  <c r="I79" i="8"/>
  <c r="J47" i="2" s="1"/>
  <c r="G16" i="5"/>
  <c r="J21" i="5" s="1"/>
  <c r="J94" i="5" s="1"/>
  <c r="J101" i="4"/>
  <c r="J24" i="4"/>
  <c r="J7" i="2" l="1"/>
  <c r="I60" i="8"/>
  <c r="J22" i="2"/>
  <c r="I80" i="8"/>
  <c r="J48" i="2" s="1"/>
  <c r="J101" i="3"/>
  <c r="J24" i="3"/>
  <c r="J102" i="3" l="1"/>
  <c r="J103" i="3" s="1"/>
  <c r="I41" i="3" s="1"/>
  <c r="E7" i="2" s="1"/>
  <c r="AI2" i="2"/>
  <c r="AH2" i="2"/>
  <c r="AG4" i="2"/>
  <c r="AG5" i="2"/>
  <c r="AG6" i="2"/>
  <c r="AG7" i="2"/>
  <c r="AG8" i="2"/>
  <c r="AG9" i="2"/>
  <c r="AG10" i="2"/>
  <c r="AG11" i="2"/>
  <c r="AG12" i="2"/>
  <c r="AG13" i="2"/>
  <c r="AG14" i="2"/>
  <c r="AG15" i="2"/>
  <c r="AG16" i="2"/>
  <c r="AG17" i="2"/>
  <c r="AG18" i="2"/>
  <c r="AG19" i="2"/>
  <c r="AG20" i="2"/>
  <c r="AG21" i="2"/>
  <c r="AG22" i="2"/>
  <c r="AG23" i="2"/>
  <c r="AG24" i="2"/>
  <c r="AG25" i="2"/>
  <c r="AG26" i="2"/>
  <c r="AG27" i="2"/>
  <c r="AG29" i="2"/>
  <c r="AG30" i="2"/>
  <c r="AG31" i="2"/>
  <c r="AG32" i="2"/>
  <c r="AG33" i="2"/>
  <c r="AG34" i="2"/>
  <c r="AG35" i="2"/>
  <c r="AG36" i="2"/>
  <c r="AG37" i="2"/>
  <c r="AG38" i="2"/>
  <c r="AG39" i="2"/>
  <c r="AG40" i="2"/>
  <c r="AG41" i="2"/>
  <c r="AG42" i="2"/>
  <c r="AG43" i="2"/>
  <c r="AG44" i="2"/>
  <c r="AG45" i="2"/>
  <c r="AG46" i="2"/>
  <c r="AG47" i="2"/>
  <c r="AG48" i="2"/>
  <c r="AG49" i="2"/>
  <c r="AG50" i="2"/>
  <c r="AG51" i="2"/>
  <c r="AG52" i="2"/>
  <c r="AG54" i="2"/>
  <c r="AG55" i="2"/>
  <c r="AG2" i="2"/>
  <c r="AF4" i="2"/>
  <c r="AF5" i="2"/>
  <c r="AF6" i="2"/>
  <c r="AF7" i="2"/>
  <c r="AF8" i="2"/>
  <c r="AF9" i="2"/>
  <c r="AF10" i="2"/>
  <c r="AF11" i="2"/>
  <c r="AF12" i="2"/>
  <c r="AF13" i="2"/>
  <c r="AF14" i="2"/>
  <c r="AF15" i="2"/>
  <c r="AF16" i="2"/>
  <c r="AF17" i="2"/>
  <c r="AF18" i="2"/>
  <c r="AF19" i="2"/>
  <c r="AF20" i="2"/>
  <c r="AF21" i="2"/>
  <c r="AF22" i="2"/>
  <c r="AF23" i="2"/>
  <c r="AF24" i="2"/>
  <c r="AF25" i="2"/>
  <c r="AF26" i="2"/>
  <c r="AF27" i="2"/>
  <c r="AF29" i="2"/>
  <c r="AF30" i="2"/>
  <c r="AF31" i="2"/>
  <c r="AF32" i="2"/>
  <c r="AF33" i="2"/>
  <c r="AF34" i="2"/>
  <c r="AF35" i="2"/>
  <c r="AF36" i="2"/>
  <c r="AF37" i="2"/>
  <c r="AF38" i="2"/>
  <c r="AF39" i="2"/>
  <c r="AF40" i="2"/>
  <c r="AF41" i="2"/>
  <c r="AF42" i="2"/>
  <c r="AF43" i="2"/>
  <c r="AF44" i="2"/>
  <c r="AF45" i="2"/>
  <c r="AF46" i="2"/>
  <c r="AF47" i="2"/>
  <c r="AF48" i="2"/>
  <c r="AF49" i="2"/>
  <c r="AF50" i="2"/>
  <c r="AF51" i="2"/>
  <c r="AF52" i="2"/>
  <c r="AF54" i="2"/>
  <c r="AF55" i="2"/>
  <c r="AF2" i="2"/>
  <c r="AE4" i="2"/>
  <c r="AE5" i="2"/>
  <c r="AE6" i="2"/>
  <c r="AE7" i="2"/>
  <c r="AE8" i="2"/>
  <c r="AE9" i="2"/>
  <c r="AE10" i="2"/>
  <c r="AE11" i="2"/>
  <c r="AE12" i="2"/>
  <c r="AE13" i="2"/>
  <c r="AE14" i="2"/>
  <c r="AE15" i="2"/>
  <c r="AE16" i="2"/>
  <c r="AE17" i="2"/>
  <c r="AE18" i="2"/>
  <c r="AE19" i="2"/>
  <c r="AE20" i="2"/>
  <c r="AE21" i="2"/>
  <c r="AE22" i="2"/>
  <c r="AE23" i="2"/>
  <c r="AE24" i="2"/>
  <c r="AE25" i="2"/>
  <c r="AE26" i="2"/>
  <c r="AE27" i="2"/>
  <c r="AE29" i="2"/>
  <c r="AE30" i="2"/>
  <c r="AE31" i="2"/>
  <c r="AE32" i="2"/>
  <c r="AE33" i="2"/>
  <c r="AE34" i="2"/>
  <c r="AE35" i="2"/>
  <c r="AE36" i="2"/>
  <c r="AE37" i="2"/>
  <c r="AE38" i="2"/>
  <c r="AE39" i="2"/>
  <c r="AE40" i="2"/>
  <c r="AE41" i="2"/>
  <c r="AE42" i="2"/>
  <c r="AE43" i="2"/>
  <c r="AE44" i="2"/>
  <c r="AE45" i="2"/>
  <c r="AE46" i="2"/>
  <c r="AE47" i="2"/>
  <c r="AE48" i="2"/>
  <c r="AE49" i="2"/>
  <c r="AE50" i="2"/>
  <c r="AE51" i="2"/>
  <c r="AE52" i="2"/>
  <c r="AE54" i="2"/>
  <c r="AE55" i="2"/>
  <c r="AE2" i="2"/>
  <c r="AD4" i="2"/>
  <c r="AD5" i="2"/>
  <c r="AD6" i="2"/>
  <c r="AD7" i="2"/>
  <c r="AD8" i="2"/>
  <c r="AD9" i="2"/>
  <c r="AD10" i="2"/>
  <c r="AD11" i="2"/>
  <c r="AD12" i="2"/>
  <c r="AD13" i="2"/>
  <c r="AD14" i="2"/>
  <c r="AD15" i="2"/>
  <c r="AD16" i="2"/>
  <c r="AD17" i="2"/>
  <c r="AD18" i="2"/>
  <c r="AD19" i="2"/>
  <c r="AD20" i="2"/>
  <c r="AD21" i="2"/>
  <c r="AD22" i="2"/>
  <c r="AD23" i="2"/>
  <c r="AD24" i="2"/>
  <c r="AD25" i="2"/>
  <c r="AD26" i="2"/>
  <c r="AD27" i="2"/>
  <c r="AD29" i="2"/>
  <c r="AD30" i="2"/>
  <c r="AD31" i="2"/>
  <c r="AD32" i="2"/>
  <c r="AD33" i="2"/>
  <c r="AD34" i="2"/>
  <c r="AD35" i="2"/>
  <c r="AD36" i="2"/>
  <c r="AD37" i="2"/>
  <c r="AD38" i="2"/>
  <c r="AD39" i="2"/>
  <c r="AD40" i="2"/>
  <c r="AD41" i="2"/>
  <c r="AD42" i="2"/>
  <c r="AD43" i="2"/>
  <c r="AD44" i="2"/>
  <c r="AD45" i="2"/>
  <c r="AD46" i="2"/>
  <c r="AD47" i="2"/>
  <c r="AD48" i="2"/>
  <c r="AD49" i="2"/>
  <c r="AD50" i="2"/>
  <c r="AD51" i="2"/>
  <c r="AD52" i="2"/>
  <c r="AD54" i="2"/>
  <c r="AD55" i="2"/>
  <c r="AD2" i="2"/>
  <c r="AC4" i="2"/>
  <c r="AC5" i="2"/>
  <c r="AC6" i="2"/>
  <c r="AC7" i="2"/>
  <c r="AC8" i="2"/>
  <c r="AC9" i="2"/>
  <c r="AC10" i="2"/>
  <c r="AC11" i="2"/>
  <c r="AC12" i="2"/>
  <c r="AC13" i="2"/>
  <c r="AC14" i="2"/>
  <c r="AC15" i="2"/>
  <c r="AC16" i="2"/>
  <c r="AC17" i="2"/>
  <c r="AC18" i="2"/>
  <c r="AC19" i="2"/>
  <c r="AC20" i="2"/>
  <c r="AC21" i="2"/>
  <c r="AC22" i="2"/>
  <c r="AC23" i="2"/>
  <c r="AC24" i="2"/>
  <c r="AC25" i="2"/>
  <c r="AC26" i="2"/>
  <c r="AC27" i="2"/>
  <c r="AC29" i="2"/>
  <c r="AC30" i="2"/>
  <c r="AC31" i="2"/>
  <c r="AC32" i="2"/>
  <c r="AC33" i="2"/>
  <c r="AC34" i="2"/>
  <c r="AC35" i="2"/>
  <c r="AC36" i="2"/>
  <c r="AC37" i="2"/>
  <c r="AC38" i="2"/>
  <c r="AC39" i="2"/>
  <c r="AC40" i="2"/>
  <c r="AC41" i="2"/>
  <c r="AC42" i="2"/>
  <c r="AC43" i="2"/>
  <c r="AC44" i="2"/>
  <c r="AC45" i="2"/>
  <c r="AC46" i="2"/>
  <c r="AC47" i="2"/>
  <c r="AC48" i="2"/>
  <c r="AC49" i="2"/>
  <c r="AC50" i="2"/>
  <c r="AC51" i="2"/>
  <c r="AC52" i="2"/>
  <c r="AC54" i="2"/>
  <c r="AC55" i="2"/>
  <c r="AC2" i="2"/>
  <c r="F56" i="1" l="1"/>
  <c r="I56" i="1" s="1"/>
  <c r="AB4" i="2"/>
  <c r="AB5" i="2"/>
  <c r="AB6" i="2"/>
  <c r="AB7" i="2"/>
  <c r="AB8" i="2"/>
  <c r="AB9" i="2"/>
  <c r="AB10" i="2"/>
  <c r="AB11" i="2"/>
  <c r="AB12" i="2"/>
  <c r="AB13" i="2"/>
  <c r="AB14" i="2"/>
  <c r="AB15" i="2"/>
  <c r="AB16" i="2"/>
  <c r="AB17" i="2"/>
  <c r="AB18" i="2"/>
  <c r="AB19" i="2"/>
  <c r="AB20" i="2"/>
  <c r="AB21" i="2"/>
  <c r="AB22" i="2"/>
  <c r="AB23" i="2"/>
  <c r="AB24" i="2"/>
  <c r="AB25" i="2"/>
  <c r="AB26" i="2"/>
  <c r="AB27" i="2"/>
  <c r="AB29" i="2"/>
  <c r="AB30" i="2"/>
  <c r="AB31" i="2"/>
  <c r="AB32" i="2"/>
  <c r="AB33" i="2"/>
  <c r="AB34" i="2"/>
  <c r="AB35" i="2"/>
  <c r="AB36" i="2"/>
  <c r="AB37" i="2"/>
  <c r="AB38" i="2"/>
  <c r="AB39" i="2"/>
  <c r="AB40" i="2"/>
  <c r="AB41" i="2"/>
  <c r="AB42" i="2"/>
  <c r="AB43" i="2"/>
  <c r="AB44" i="2"/>
  <c r="AB45" i="2"/>
  <c r="AB46" i="2"/>
  <c r="AB47" i="2"/>
  <c r="AB48" i="2"/>
  <c r="AB49" i="2"/>
  <c r="AB50" i="2"/>
  <c r="AB51" i="2"/>
  <c r="AB52" i="2"/>
  <c r="AB54" i="2"/>
  <c r="AB55" i="2"/>
  <c r="AB2" i="2"/>
  <c r="AA4" i="2"/>
  <c r="AA5" i="2"/>
  <c r="AA6" i="2"/>
  <c r="AA7" i="2"/>
  <c r="AA8" i="2"/>
  <c r="AA9" i="2"/>
  <c r="AA10" i="2"/>
  <c r="AA11" i="2"/>
  <c r="AA12" i="2"/>
  <c r="AA13" i="2"/>
  <c r="AA14" i="2"/>
  <c r="AA15" i="2"/>
  <c r="AA16" i="2"/>
  <c r="AA17" i="2"/>
  <c r="AA18" i="2"/>
  <c r="AA19" i="2"/>
  <c r="AA20" i="2"/>
  <c r="AA21" i="2"/>
  <c r="AA22" i="2"/>
  <c r="AA23" i="2"/>
  <c r="AA24" i="2"/>
  <c r="AA25" i="2"/>
  <c r="AA26" i="2"/>
  <c r="AA27" i="2"/>
  <c r="AA29" i="2"/>
  <c r="AA30" i="2"/>
  <c r="AA31" i="2"/>
  <c r="AA32" i="2"/>
  <c r="AA33" i="2"/>
  <c r="AA34" i="2"/>
  <c r="AA35" i="2"/>
  <c r="AA36" i="2"/>
  <c r="AA37" i="2"/>
  <c r="AA38" i="2"/>
  <c r="AA39" i="2"/>
  <c r="AA40" i="2"/>
  <c r="AA41" i="2"/>
  <c r="AA42" i="2"/>
  <c r="AA43" i="2"/>
  <c r="AA44" i="2"/>
  <c r="AA45" i="2"/>
  <c r="AA46" i="2"/>
  <c r="AA47" i="2"/>
  <c r="AA48" i="2"/>
  <c r="AA49" i="2"/>
  <c r="AA50" i="2"/>
  <c r="AA51" i="2"/>
  <c r="AA52" i="2"/>
  <c r="AA54" i="2"/>
  <c r="AA55" i="2"/>
  <c r="AA2" i="2"/>
  <c r="Z4" i="2"/>
  <c r="Z5" i="2"/>
  <c r="Z6" i="2"/>
  <c r="Z7" i="2"/>
  <c r="Z8" i="2"/>
  <c r="Z9" i="2"/>
  <c r="Z10" i="2"/>
  <c r="Z11" i="2"/>
  <c r="Z12" i="2"/>
  <c r="Z13" i="2"/>
  <c r="Z14" i="2"/>
  <c r="Z15" i="2"/>
  <c r="Z16" i="2"/>
  <c r="Z17" i="2"/>
  <c r="Z18" i="2"/>
  <c r="Z19" i="2"/>
  <c r="Z20" i="2"/>
  <c r="Z21" i="2"/>
  <c r="Z22" i="2"/>
  <c r="Z23" i="2"/>
  <c r="Z24" i="2"/>
  <c r="Z25" i="2"/>
  <c r="Z26" i="2"/>
  <c r="Z27" i="2"/>
  <c r="Z29" i="2"/>
  <c r="Z30" i="2"/>
  <c r="Z31" i="2"/>
  <c r="Z32" i="2"/>
  <c r="Z33" i="2"/>
  <c r="Z34" i="2"/>
  <c r="Z35" i="2"/>
  <c r="Z36" i="2"/>
  <c r="Z37" i="2"/>
  <c r="Z38" i="2"/>
  <c r="Z39" i="2"/>
  <c r="Z40" i="2"/>
  <c r="Z41" i="2"/>
  <c r="Z42" i="2"/>
  <c r="Z43" i="2"/>
  <c r="Z44" i="2"/>
  <c r="Z45" i="2"/>
  <c r="Z46" i="2"/>
  <c r="Z47" i="2"/>
  <c r="Z48" i="2"/>
  <c r="Z49" i="2"/>
  <c r="Z50" i="2"/>
  <c r="Z51" i="2"/>
  <c r="Z52" i="2"/>
  <c r="Z54" i="2"/>
  <c r="Z55" i="2"/>
  <c r="Z2" i="2"/>
  <c r="Y4" i="2"/>
  <c r="Y5" i="2"/>
  <c r="Y6" i="2"/>
  <c r="Y7" i="2"/>
  <c r="Y8" i="2"/>
  <c r="Y9" i="2"/>
  <c r="Y10" i="2"/>
  <c r="Y11" i="2"/>
  <c r="Y12" i="2"/>
  <c r="Y13" i="2"/>
  <c r="Y14" i="2"/>
  <c r="Y15" i="2"/>
  <c r="Y16" i="2"/>
  <c r="Y17" i="2"/>
  <c r="Y18" i="2"/>
  <c r="Y19" i="2"/>
  <c r="Y20" i="2"/>
  <c r="Y21" i="2"/>
  <c r="Y22" i="2"/>
  <c r="Y23" i="2"/>
  <c r="Y24" i="2"/>
  <c r="Y25" i="2"/>
  <c r="Y26" i="2"/>
  <c r="Y27" i="2"/>
  <c r="Y29" i="2"/>
  <c r="Y30" i="2"/>
  <c r="Y31" i="2"/>
  <c r="Y32" i="2"/>
  <c r="Y33" i="2"/>
  <c r="Y34" i="2"/>
  <c r="Y35" i="2"/>
  <c r="Y36" i="2"/>
  <c r="Y37" i="2"/>
  <c r="Y38" i="2"/>
  <c r="Y39" i="2"/>
  <c r="Y40" i="2"/>
  <c r="Y41" i="2"/>
  <c r="Y42" i="2"/>
  <c r="Y43" i="2"/>
  <c r="Y44" i="2"/>
  <c r="Y45" i="2"/>
  <c r="Y46" i="2"/>
  <c r="Y47" i="2"/>
  <c r="Y48" i="2"/>
  <c r="Y49" i="2"/>
  <c r="Y50" i="2"/>
  <c r="Y51" i="2"/>
  <c r="Y52" i="2"/>
  <c r="Y54" i="2"/>
  <c r="Y55" i="2"/>
  <c r="Y2" i="2"/>
  <c r="X2" i="2"/>
  <c r="W2" i="2"/>
  <c r="V2" i="2"/>
  <c r="U2" i="2"/>
  <c r="T2" i="2"/>
  <c r="S2" i="2"/>
  <c r="R2" i="2"/>
  <c r="Q4" i="2"/>
  <c r="Q5" i="2"/>
  <c r="Q6" i="2"/>
  <c r="Q7" i="2"/>
  <c r="Q8" i="2"/>
  <c r="Q9" i="2"/>
  <c r="Q10" i="2"/>
  <c r="Q11" i="2"/>
  <c r="Q12" i="2"/>
  <c r="Q13" i="2"/>
  <c r="Q14" i="2"/>
  <c r="Q15" i="2"/>
  <c r="Q16" i="2"/>
  <c r="Q17" i="2"/>
  <c r="Q18" i="2"/>
  <c r="Q19" i="2"/>
  <c r="Q20" i="2"/>
  <c r="Q21" i="2"/>
  <c r="Q22" i="2"/>
  <c r="Q23" i="2"/>
  <c r="Q24" i="2"/>
  <c r="Q25" i="2"/>
  <c r="Q26" i="2"/>
  <c r="Q27" i="2"/>
  <c r="Q29" i="2"/>
  <c r="Q30" i="2"/>
  <c r="Q31" i="2"/>
  <c r="Q32" i="2"/>
  <c r="Q33" i="2"/>
  <c r="Q34" i="2"/>
  <c r="Q35" i="2"/>
  <c r="Q36" i="2"/>
  <c r="Q37" i="2"/>
  <c r="Q38" i="2"/>
  <c r="Q39" i="2"/>
  <c r="Q40" i="2"/>
  <c r="Q41" i="2"/>
  <c r="Q42" i="2"/>
  <c r="Q43" i="2"/>
  <c r="Q44" i="2"/>
  <c r="Q45" i="2"/>
  <c r="Q46" i="2"/>
  <c r="Q47" i="2"/>
  <c r="Q48" i="2"/>
  <c r="Q49" i="2"/>
  <c r="Q50" i="2"/>
  <c r="Q51" i="2"/>
  <c r="Q52" i="2"/>
  <c r="Q54" i="2"/>
  <c r="Q55" i="2"/>
  <c r="Q2" i="2"/>
  <c r="P2" i="2"/>
  <c r="O2" i="2"/>
  <c r="N2" i="2"/>
  <c r="M2" i="2"/>
  <c r="L2" i="2"/>
  <c r="K2" i="2"/>
  <c r="J2" i="2"/>
  <c r="I2" i="2"/>
  <c r="H2" i="2"/>
  <c r="G4" i="2"/>
  <c r="G5" i="2"/>
  <c r="G6" i="2"/>
  <c r="G8" i="2"/>
  <c r="G9" i="2"/>
  <c r="G10" i="2"/>
  <c r="G11" i="2"/>
  <c r="G12" i="2"/>
  <c r="G13" i="2"/>
  <c r="G14" i="2"/>
  <c r="G15" i="2"/>
  <c r="G16" i="2"/>
  <c r="G17" i="2"/>
  <c r="G18" i="2"/>
  <c r="G19" i="2"/>
  <c r="G20" i="2"/>
  <c r="G21" i="2"/>
  <c r="G23" i="2"/>
  <c r="G24" i="2"/>
  <c r="G25" i="2"/>
  <c r="G26" i="2"/>
  <c r="G27" i="2"/>
  <c r="G29" i="2"/>
  <c r="G30" i="2"/>
  <c r="G31" i="2"/>
  <c r="G32" i="2"/>
  <c r="G33" i="2"/>
  <c r="G34" i="2"/>
  <c r="G35" i="2"/>
  <c r="G36" i="2"/>
  <c r="G37" i="2"/>
  <c r="G38" i="2"/>
  <c r="G39" i="2"/>
  <c r="G40" i="2"/>
  <c r="G41" i="2"/>
  <c r="G42" i="2"/>
  <c r="G43" i="2"/>
  <c r="G44" i="2"/>
  <c r="G45" i="2"/>
  <c r="G46" i="2"/>
  <c r="G47" i="2"/>
  <c r="G48" i="2"/>
  <c r="G49" i="2"/>
  <c r="G50" i="2"/>
  <c r="G51" i="2"/>
  <c r="G52" i="2"/>
  <c r="G54" i="2"/>
  <c r="G55" i="2"/>
  <c r="G2" i="2"/>
  <c r="J95" i="5"/>
  <c r="J89" i="5"/>
  <c r="J90" i="5" s="1"/>
  <c r="C9" i="5"/>
  <c r="F4" i="2"/>
  <c r="F5" i="2"/>
  <c r="F6" i="2"/>
  <c r="F8" i="2"/>
  <c r="F9" i="2"/>
  <c r="F10" i="2"/>
  <c r="F11" i="2"/>
  <c r="D11" i="2" s="1"/>
  <c r="F12" i="2"/>
  <c r="F13" i="2"/>
  <c r="F14" i="2"/>
  <c r="F15" i="2"/>
  <c r="F16" i="2"/>
  <c r="F17" i="2"/>
  <c r="F18" i="2"/>
  <c r="F19" i="2"/>
  <c r="D19" i="2" s="1"/>
  <c r="F20" i="2"/>
  <c r="F21" i="2"/>
  <c r="F22" i="2"/>
  <c r="F23" i="2"/>
  <c r="F24" i="2"/>
  <c r="F25" i="2"/>
  <c r="F26" i="2"/>
  <c r="D28" i="2"/>
  <c r="F29" i="2"/>
  <c r="F30" i="2"/>
  <c r="F31" i="2"/>
  <c r="F32" i="2"/>
  <c r="F33" i="2"/>
  <c r="F34" i="2"/>
  <c r="F35" i="2"/>
  <c r="F36" i="2"/>
  <c r="D36" i="2" s="1"/>
  <c r="F37" i="2"/>
  <c r="F38" i="2"/>
  <c r="F39" i="2"/>
  <c r="F40" i="2"/>
  <c r="F41" i="2"/>
  <c r="F42" i="2"/>
  <c r="F43" i="2"/>
  <c r="F44" i="2"/>
  <c r="D44" i="2" s="1"/>
  <c r="F45" i="2"/>
  <c r="F46" i="2"/>
  <c r="F47" i="2"/>
  <c r="F48" i="2"/>
  <c r="F49" i="2"/>
  <c r="F50" i="2"/>
  <c r="F51" i="2"/>
  <c r="F52" i="2"/>
  <c r="D52" i="2" s="1"/>
  <c r="F54" i="2"/>
  <c r="F55" i="2"/>
  <c r="F2" i="2"/>
  <c r="E2" i="2"/>
  <c r="H54" i="1"/>
  <c r="D38" i="2" l="1"/>
  <c r="D55" i="2"/>
  <c r="D46" i="2"/>
  <c r="D30" i="2"/>
  <c r="F29" i="1" s="1"/>
  <c r="I29" i="1" s="1"/>
  <c r="D4" i="2"/>
  <c r="F5" i="1" s="1"/>
  <c r="I5" i="1" s="1"/>
  <c r="D43" i="2"/>
  <c r="D26" i="2"/>
  <c r="D50" i="2"/>
  <c r="F46" i="1" s="1"/>
  <c r="I46" i="1" s="1"/>
  <c r="D42" i="2"/>
  <c r="D34" i="2"/>
  <c r="D25" i="2"/>
  <c r="D17" i="2"/>
  <c r="F18" i="1" s="1"/>
  <c r="I18" i="1" s="1"/>
  <c r="D9" i="2"/>
  <c r="F10" i="1" s="1"/>
  <c r="I10" i="1" s="1"/>
  <c r="D35" i="2"/>
  <c r="D18" i="2"/>
  <c r="F19" i="1" s="1"/>
  <c r="I19" i="1" s="1"/>
  <c r="D49" i="2"/>
  <c r="D41" i="2"/>
  <c r="D33" i="2"/>
  <c r="D24" i="2"/>
  <c r="D16" i="2"/>
  <c r="D8" i="2"/>
  <c r="F9" i="1" s="1"/>
  <c r="I9" i="1" s="1"/>
  <c r="D48" i="2"/>
  <c r="D40" i="2"/>
  <c r="D32" i="2"/>
  <c r="D23" i="2"/>
  <c r="D15" i="2"/>
  <c r="F16" i="1" s="1"/>
  <c r="I16" i="1" s="1"/>
  <c r="D6" i="2"/>
  <c r="F7" i="1" s="1"/>
  <c r="I7" i="1" s="1"/>
  <c r="D51" i="2"/>
  <c r="D10" i="2"/>
  <c r="F11" i="1" s="1"/>
  <c r="I11" i="1" s="1"/>
  <c r="D3" i="2"/>
  <c r="D47" i="2"/>
  <c r="D39" i="2"/>
  <c r="D31" i="2"/>
  <c r="D14" i="2"/>
  <c r="F15" i="1" s="1"/>
  <c r="I15" i="1" s="1"/>
  <c r="D5" i="2"/>
  <c r="F6" i="1" s="1"/>
  <c r="I6" i="1" s="1"/>
  <c r="D13" i="2"/>
  <c r="F14" i="1" s="1"/>
  <c r="I14" i="1" s="1"/>
  <c r="D21" i="2"/>
  <c r="D54" i="2"/>
  <c r="D45" i="2"/>
  <c r="D37" i="2"/>
  <c r="F36" i="1" s="1"/>
  <c r="I36" i="1" s="1"/>
  <c r="D29" i="2"/>
  <c r="D20" i="2"/>
  <c r="F21" i="1" s="1"/>
  <c r="I21" i="1" s="1"/>
  <c r="D12" i="2"/>
  <c r="F13" i="1" s="1"/>
  <c r="I13" i="1" s="1"/>
  <c r="J23" i="4"/>
  <c r="J106" i="4"/>
  <c r="J107" i="4" s="1"/>
  <c r="J108" i="4" s="1"/>
  <c r="I61" i="4"/>
  <c r="F27" i="2" s="1"/>
  <c r="D27" i="2" s="1"/>
  <c r="F62" i="1"/>
  <c r="F45" i="1"/>
  <c r="I45" i="1" s="1"/>
  <c r="F43" i="1"/>
  <c r="I43" i="1" s="1"/>
  <c r="F20" i="1"/>
  <c r="I20" i="1" s="1"/>
  <c r="F12" i="1"/>
  <c r="I12" i="1" s="1"/>
  <c r="F25" i="1"/>
  <c r="I25" i="1" s="1"/>
  <c r="F17" i="1"/>
  <c r="I17" i="1" s="1"/>
  <c r="J96" i="5"/>
  <c r="J97" i="5" s="1"/>
  <c r="I39" i="5" s="1"/>
  <c r="G7" i="2" s="1"/>
  <c r="J101" i="5"/>
  <c r="I54" i="5" s="1"/>
  <c r="G22" i="2" s="1"/>
  <c r="D22" i="2" s="1"/>
  <c r="J102" i="4"/>
  <c r="J103" i="4" s="1"/>
  <c r="I41" i="4" s="1"/>
  <c r="F7" i="2" s="1"/>
  <c r="J97" i="4"/>
  <c r="J98" i="4" s="1"/>
  <c r="J99" i="4" s="1"/>
  <c r="D7" i="2" l="1"/>
  <c r="F8" i="1" s="1"/>
  <c r="I8" i="1" s="1"/>
  <c r="F22" i="1"/>
  <c r="I22" i="1" s="1"/>
  <c r="F41" i="1"/>
  <c r="I41" i="1" s="1"/>
  <c r="F61" i="1"/>
  <c r="F57" i="1"/>
  <c r="I57" i="1" s="1"/>
  <c r="F24" i="1"/>
  <c r="I24" i="1" s="1"/>
  <c r="F40" i="1"/>
  <c r="I40" i="1" s="1"/>
  <c r="F42" i="1"/>
  <c r="I42" i="1" s="1"/>
  <c r="F55" i="1"/>
  <c r="I55" i="1" s="1"/>
  <c r="F28" i="1"/>
  <c r="I28" i="1" s="1"/>
  <c r="F30" i="1"/>
  <c r="I30" i="1" s="1"/>
  <c r="F32" i="1"/>
  <c r="I32" i="1" s="1"/>
  <c r="F37" i="1"/>
  <c r="I37" i="1" s="1"/>
  <c r="F54" i="1"/>
  <c r="I54" i="1" s="1"/>
  <c r="I27" i="1"/>
  <c r="F38" i="1"/>
  <c r="I38" i="1" s="1"/>
  <c r="F34" i="1"/>
  <c r="I34" i="1" s="1"/>
  <c r="F31" i="1"/>
  <c r="I31" i="1" s="1"/>
  <c r="F39" i="1"/>
  <c r="I39" i="1" s="1"/>
  <c r="F33" i="1"/>
  <c r="I33" i="1" s="1"/>
  <c r="F35" i="1"/>
  <c r="I35" i="1" s="1"/>
  <c r="F44" i="1"/>
  <c r="I44" i="1" s="1"/>
  <c r="F23" i="1"/>
  <c r="I23" i="1" s="1"/>
  <c r="F47" i="1"/>
  <c r="I47" i="1" s="1"/>
  <c r="F26" i="1"/>
  <c r="I26" i="1" s="1"/>
  <c r="I58" i="1" l="1"/>
  <c r="I61" i="1" s="1"/>
  <c r="I62" i="1" l="1"/>
  <c r="I63" i="1" s="1"/>
</calcChain>
</file>

<file path=xl/sharedStrings.xml><?xml version="1.0" encoding="utf-8"?>
<sst xmlns="http://schemas.openxmlformats.org/spreadsheetml/2006/main" count="14247" uniqueCount="415">
  <si>
    <t>S.No</t>
  </si>
  <si>
    <t>Item Description</t>
  </si>
  <si>
    <t>Short Description</t>
  </si>
  <si>
    <t>Unit</t>
  </si>
  <si>
    <t>Quantity</t>
  </si>
  <si>
    <t>Market rate</t>
  </si>
  <si>
    <t xml:space="preserve">Total NHIT </t>
  </si>
  <si>
    <t>Clearing and Grubbing Around Structures (Including RE Panels, Walls, and Medians)</t>
  </si>
  <si>
    <t xml:space="preserve">Man days </t>
  </si>
  <si>
    <t>Dismantling of Existing Concrete Structures</t>
  </si>
  <si>
    <t>Rmt</t>
  </si>
  <si>
    <t>Subgrade</t>
  </si>
  <si>
    <t>Cu.m</t>
  </si>
  <si>
    <t>Repair and Restoration of Quarter Coning</t>
  </si>
  <si>
    <t>Sq.m</t>
  </si>
  <si>
    <t>Application of Cement Paint on Concrete Handrails / Crash Barrier</t>
  </si>
  <si>
    <t>Providing and fixing temporary double steel scaffolding system with safety features.</t>
  </si>
  <si>
    <t>Cum</t>
  </si>
  <si>
    <t>Extra Reinforcement with Zinc-Rich Epoxy Coating</t>
  </si>
  <si>
    <t>MT</t>
  </si>
  <si>
    <t>Jacketing of Structural Members with M-40 Concrete (150 mm to 175mm Thick)</t>
  </si>
  <si>
    <t>Sqm</t>
  </si>
  <si>
    <t>Lifting of Superstructure Span by Hydraulic Jacking (Span Length up to 50m)</t>
  </si>
  <si>
    <t>Nos</t>
  </si>
  <si>
    <t>Replacement of Existing Bearing with New POT-PTFE Bearing Including Pedestal Preparation and Levelling</t>
  </si>
  <si>
    <t>Replacement of Existing Bearing with New Elastomeric Bearing</t>
  </si>
  <si>
    <t>Cutting of Metallic Bearing Locks Using Electric Grinder</t>
  </si>
  <si>
    <t>Rust Removal and Anti-Corrosive Zinc Painting on Bearings (As per MoRTH Specifications)</t>
  </si>
  <si>
    <t>Greasing of Steel Bearings (Roller-cum-Rocker and Pin &amp; Roller Types)</t>
  </si>
  <si>
    <t>Reconstruction of Damaged Return Wall (Cast-in-situ RCC up to 4m Height)</t>
  </si>
  <si>
    <t>Stone Pitching</t>
  </si>
  <si>
    <t>Expansion Joints</t>
  </si>
  <si>
    <t>Providing New Expansion Joint Assembly – Filler Type</t>
  </si>
  <si>
    <t>New Expansion Joint – Strip Seal Type</t>
  </si>
  <si>
    <t>Providing Seal for Strip Seal Expansion Joint</t>
  </si>
  <si>
    <t>Reconstruction of RCC Crash Barrier (Post Dismantling)</t>
  </si>
  <si>
    <t>Drainage spout</t>
  </si>
  <si>
    <t>Replacement/Providing of Drainage Spout Assembly</t>
  </si>
  <si>
    <t>Provision of Missing MS Grating over Drainage Spouts</t>
  </si>
  <si>
    <t>Replacement of Missing/Damaged Down Take Pipe (PVC)</t>
  </si>
  <si>
    <t>Supply, transportation, and fixing of Drain Spout Pipe of approved make and standard size (PVC/GI/SS – as per site requirement) including necessary clamps, fixtures, and supports. The item includes all charges of material supply, labour for cutting, aligning, jointing, sealing, and securely fixing to the structure as per standard specifications and as directed by the Engineer-in-Charge. Rate to include all tools, tackles, consumables, and all incidental charges for completion of the job in all respects.</t>
  </si>
  <si>
    <t xml:space="preserve">PVC Runner Pipe </t>
  </si>
  <si>
    <t>Sealing of Cracks in RCC Members by V-Groove Cutting and Sealing with Epoxy Mortar</t>
  </si>
  <si>
    <t>Provision and Installation of Grouting NRV Nipples for Pressure Injection in RCC Structures</t>
  </si>
  <si>
    <t>Low Viscosity Epoxy Pressure Injection Grouting in RCC Members (using NRV Nipples)</t>
  </si>
  <si>
    <t>Kg</t>
  </si>
  <si>
    <t>Repair of Damaged Concrete Surfaces Using Polymer Modified Mortar (PMM Mortar) up to 50mm Thickness</t>
  </si>
  <si>
    <t>sq.m</t>
  </si>
  <si>
    <t>Injection of Polymer Cement Grout (PMC) with Non-Shrink Additive at 4 kg/cm² Pressure</t>
  </si>
  <si>
    <t>Carbon Fibre Wrapping for Strengthening of Structural Members</t>
  </si>
  <si>
    <t>Providing and Laying of Micro-concrete for Structural Repairs</t>
  </si>
  <si>
    <t>Approach Slab Mud Jacketing (Void Filling Beneath Slab by Pressure Grouting)</t>
  </si>
  <si>
    <t>Providing and fixing of Mild Steel (MS) lining plates (8mm thick) for jacketing and structural strengthening of pedestals</t>
  </si>
  <si>
    <t>The work shall include the complete execution of shotcrete application in accordance with IRC:SP:40 standards. This includes the supply of all materials, machinery, labour, and execution of work using pre-mixed mortar (PMM), ensuring proper surface preparation and finishing. The activity shall be carried out as per the directions and satisfaction of the Engineer-in-Charge, including all incidental works required for the completion of the item in all respects.</t>
  </si>
  <si>
    <t xml:space="preserve"> Shotcreting</t>
  </si>
  <si>
    <t>Providing and applying mortar sealing and pointing work for joints, cracks, or voids in concrete or masonry surfaces using approved cement mortar, including surface preparation by raking out loose or damaged mortar, cleaning, wetting, and applying fresh mortar in the specified mix ratio (typically 1:3 cement to sand or as directed by the Engineer-in-Charge). The mortar shall be properly pressed into joints and finished to a neat profile (flush, recessed, or weathered), ensuring a durable and uniform appearance. The work includes supply of all required materials such as OPC 43/53 grade cement, well-graded sand, potable water, and any approved bonding agents, as well as tools, equipment, labour, scaffolding, curing, debris removal, and safety measures. All activities shall be executed only after obtaining prior approval of materials and sample work from the Engineer-in-Charge and must comply with standard specifications and site instructions. The work shall conform to IS 2250:1981, IS 1661:1972, IS 2402:1963, and where applicable, MoRTH specifications including Section 2600 and Clauses 2702 &amp; 2703</t>
  </si>
  <si>
    <t>Mortar Sealing and Pointing</t>
  </si>
  <si>
    <t>All concrete works using M15/M40 grade (1:2:4 mix ratio or as approved), including supply of OPC 43/53 grade cement, well-graded aggregates, potable water, and approved admixtures. Work includes transportation, placement, compaction (manual/mechanical), surface preparation, formwork (if needed), and curing as per standard practices. All works to conform to IS 456:2000, IS 10262:2019, and as directed by the Engineer-in-Charge. No concreting shall commence without prior approval with direction of Engineer in charge</t>
  </si>
  <si>
    <t xml:space="preserve">Concrete Supply / Placing </t>
  </si>
  <si>
    <t xml:space="preserve">Cu.m </t>
  </si>
  <si>
    <t>Providing and installing MBCB (Modified Ballastic Crash Barrier) at designated locations and wherever found missing, including supply of all materials such as galvanized steel barriers, posts, fasteners, anchor bolts, and all associated components as per approved drawings and specifications. The work includes loading, transportation of materials from the approved source to the site using the contractor’s own vehicle, unloading, proper alignment, fixing of MBCB as per site conditions, and ensuring secure anchorage into the ground or structure as required. All installation shall be carried out under the supervision and direction of the Engineer-in-Charge, following approved methodologies and safety standards. The rate shall include all labour, materials, tools, equipment, transportation, and incidentals required for completing the work in all respects. The finished installation must conform to the relevant IRC, MoRTH specifications (Clause 809), and be approved by the Engineer-in-Charge before acceptance</t>
  </si>
  <si>
    <t xml:space="preserve">MBCB </t>
  </si>
  <si>
    <t>RMT</t>
  </si>
  <si>
    <t>All Charges includes Comprehensive item for supply, transportation, fabrication, and erection of transverse steel cross bracing including: procurement of structural steel sections (angles, flats, or channels bolts and nuts ) as per approved drawings; shifting and handling at site using contractor’s own machinery and equipment; complete fabrication work involving accurate marking, cutting to required length, drilling, welding, and preparation of connections; fixing in position with proper alignment and tightness using bolts or welds as per design; installation using contractor’s own scaffolding, tools, tackles, and skilled/unskilled labour; and ensuring full compliance with relevant IS codes with Epoxy Painting and project specifications—all complete as directed by the Engineer-in-Charge</t>
  </si>
  <si>
    <t xml:space="preserve">Cross Bracing /Whole Parts </t>
  </si>
  <si>
    <t xml:space="preserve">Cross Bracing /Partial Parts </t>
  </si>
  <si>
    <t>All charges for Providing and applying painting work to a 35-meter-long composite steel girder, including: supply and delivery of approved paint materials (primer and finish coats); surface cleaning and preparation (removal of rust, oil, dust, etc.); application of one coat of anti-corrosive primer and two coats of synthetic enamel or epoxy-based paint; all scaffolding, safety arrangements, tools, tackles, and contractor’s own labour and machinery; transportation and handling of paint materials to site and working height; all work to be done in accordance with IS codes and as per the direction of the Engineer-in-Charge</t>
  </si>
  <si>
    <t xml:space="preserve">Anti Corrosive Epoxy Paint(Girder ) </t>
  </si>
  <si>
    <t xml:space="preserve">Sq.m </t>
  </si>
  <si>
    <t xml:space="preserve">Supply and carry out 69mm/76mm dia core cutting in the facing panel to avoid vibrations, followed by the installation of 70mm dia PVC casing pipe (3–5mm thick) up to 1m depth to protect the drainage filter. Drill to the required depth and insert 32mm dia SDA bars of 5m or 10m length at selected RE Wall panels located at varying heights (less than 7m and 7m to 10m), with spacing of 0.74m horizontally and 1.48m vertically. Provide couplers to join SDA nails as required, as per approved drawings and methodology. Carry out cement grouting for the full length of the 70mm dia borehole after placing the SDA bars. Fix galvanised epoxy-coated bearing plates (150mm x 150mm x 10mm) on the outer face of the SDA bars with necessary nuts, bolts, and washers, ensuring proper contact with the RE Wall panel, including all associated labour, staging, scaffolding, equipment, and materials to complete the work as per the instructions of the Engineer-in-Charge of SPV.
</t>
  </si>
  <si>
    <t xml:space="preserve">Soil Nailing </t>
  </si>
  <si>
    <t>Nos / Nails</t>
  </si>
  <si>
    <t>All charges include comprehensive replacement of wearing coat involving dismantling of existing 100 mm thick wearing coat; milling of the surface to the required depth; cleaning of the base; supply and transport of all materials (micro-concrete, aggregates, binding agents, tack coat, etc.); laying of new micro-concrete wearing course; application of tack coat; compaction; finishing including edge detailing and surface preparation; and disposal of debris—complete in all respects, in accordance with specifications and under the direction of the Engineer‑in‑Charge.</t>
  </si>
  <si>
    <t xml:space="preserve">Wearing Coat </t>
  </si>
  <si>
    <t>Providing and laying elastomeric concrete between Reinforced Earth (RE) panels, including the supply of all materials, mixing, transportation, placement, compaction, finishing, and curing as per relevant codal provisions and specifications. The work shall be carried out as per the site requirements and the instructions of the site engineer to ensure proper sealing, flexibility, and bonding between panels. All tools, equipment, labor, and incidental charges are included in the scope of this item</t>
  </si>
  <si>
    <t xml:space="preserve">Elastomeric Concerte </t>
  </si>
  <si>
    <t>Providing and laying M40 grade cement concrete wearing coat over the raft slab inside the VUP/PUP/Flyover including dismantling and removal of the existing damaged concrete (if any), surface preparation, supply of all materials, mixing, placing, compacting, finishing, and curing of concrete. The work shall include maintaining the required camber/slope as per site conditions and ensuring proper surface drainage with provision of spouts or drain outlets as necessary. The item also includes all charges for labour, equipment, transportation, handling, consumables, formwork (if required), curing, and disposal of debris, complete in all respects as per drawings, specifications, and directions of the Engineer-in-Charge</t>
  </si>
  <si>
    <t xml:space="preserve">Wearing Coat  Raft </t>
  </si>
  <si>
    <t>Construction of Retaining Wall (RT Wall) of height 4.0 metres, including excavation, foundation preparation, providing and laying of plain cement concrete (PCC) for leveling course, reinforcement, shuttering, and placing of M-30 grade reinforced cement concrete (RCC) in footing, stem, and coping. The work includes supplying and fixing of formwork, reinforcement steel, backfilling with suitable material, compaction, weep holes, curing, disposal of surplus material, and all other incidental items including necessary scaffolding, tools, labour, and machinery to complete the work in all respects as per approved drawings and as directed by the Engineer-in-Charge.</t>
  </si>
  <si>
    <t xml:space="preserve">RT Wall </t>
  </si>
  <si>
    <t>Supply and application of Anti-Carbonation Paint over exposed concrete surfaces including surface preparation (cleaning, wire brushing, removal of dust, oil, grease, loose particles), application of primer and two or more coats of anti-carbonation paint of approved make and shade as per manufacturer’s specifications. The item includes all materials, labour, tools, and necessary scaffolding (including erection and dismantling), transportation, and other incidental works to complete the job in all respects as per drawings and instructions of Engineer-in-Charge.</t>
  </si>
  <si>
    <t xml:space="preserve">Anti Carbonation </t>
  </si>
  <si>
    <t>Torquing of existing bolts in steel girders using calibrated torque wrenches as per approved methodology and codal provisions, including surface cleaning and alignment checks. Providing and fixing new High-Strength Friction Grip (HSFG) bolts and nuts of size M16 and M32 as per the site requirement, including supply, threading, galvanizing, transportation, and installation. The work shall be carried out as per the site condition and directions of the Engineer-in-Charge. All labor, tools, equipment, scaffolding, and incidental charges are included in the scope of this item.</t>
  </si>
  <si>
    <t>Missing Bolts</t>
  </si>
  <si>
    <t>Supply, fixing, and laying of Edge Beam concrete including formwork, reinforcement, alignment, leveling, compaction, curing, and all allied works complete as per approved drawings and specifications. The rate shall be inclusive of all labour, materials, machinery, transportation, and all incidental charges required for successful completion of the item in all respects.</t>
  </si>
  <si>
    <t xml:space="preserve">Modular Strip Seal </t>
  </si>
  <si>
    <t>Sub total =</t>
  </si>
  <si>
    <t>Gst - 18% =</t>
  </si>
  <si>
    <t>Total =</t>
  </si>
  <si>
    <t xml:space="preserve">S.No </t>
  </si>
  <si>
    <t xml:space="preserve">Description </t>
  </si>
  <si>
    <t xml:space="preserve">Total Quantity </t>
  </si>
  <si>
    <t>PVC Runner Pipe</t>
  </si>
  <si>
    <t xml:space="preserve">Replacement of Approach Slab </t>
  </si>
  <si>
    <t xml:space="preserve">Elastomeric Concrete </t>
  </si>
  <si>
    <t xml:space="preserve">Missing Bolts </t>
  </si>
  <si>
    <t xml:space="preserve">Modular Expansion Joint </t>
  </si>
  <si>
    <t xml:space="preserve">Anti Carbonation Paint </t>
  </si>
  <si>
    <t xml:space="preserve">RT wall </t>
  </si>
  <si>
    <t>Project Name</t>
  </si>
  <si>
    <t>Bridge ID</t>
  </si>
  <si>
    <t>Type of Structure</t>
  </si>
  <si>
    <t>Chainage</t>
  </si>
  <si>
    <t>Structure No.</t>
  </si>
  <si>
    <t>Total No. of Spans</t>
  </si>
  <si>
    <t>Slab Type</t>
  </si>
  <si>
    <t xml:space="preserve">Total No. of Piers Including Abutment </t>
  </si>
  <si>
    <t>Pier Type</t>
  </si>
  <si>
    <t>Load Transfer</t>
  </si>
  <si>
    <t xml:space="preserve">Element Name </t>
  </si>
  <si>
    <t xml:space="preserve">Notation </t>
  </si>
  <si>
    <t xml:space="preserve">Observation </t>
  </si>
  <si>
    <t xml:space="preserve">Location of Distress </t>
  </si>
  <si>
    <t xml:space="preserve">Distress Details </t>
  </si>
  <si>
    <t>Area of Repair (Sq.m/RMT)</t>
  </si>
  <si>
    <t xml:space="preserve">Repair Methodology </t>
  </si>
  <si>
    <t>Layers/Nos</t>
  </si>
  <si>
    <t xml:space="preserve">L(M) </t>
  </si>
  <si>
    <t xml:space="preserve">B(M) </t>
  </si>
  <si>
    <t xml:space="preserve">D(M) </t>
  </si>
  <si>
    <t>Span - 1</t>
  </si>
  <si>
    <t>Total</t>
  </si>
  <si>
    <t xml:space="preserve">    Bill Of Quantities (Abstract) :</t>
  </si>
  <si>
    <t>Rate</t>
  </si>
  <si>
    <t>Remarks</t>
  </si>
  <si>
    <t>Mandays</t>
  </si>
  <si>
    <t>EXPANSION JOINTS</t>
  </si>
  <si>
    <t xml:space="preserve">Expansion Joints Cleaning </t>
  </si>
  <si>
    <t xml:space="preserve">Drainage Spouts Cleaning </t>
  </si>
  <si>
    <t xml:space="preserve">Low Viscosity Epoxy Pressure Injection Grouting in RCC Members (using Non-return valve (NRV) nipples)
This item includes all operations required for pressure injection grouting using low viscosity epoxy resin to fill cracks and voids in RCC members, ensuring monolithic structural restoration. The epoxy grout shall be a two-component system (resin and hardener) such as Sikadur-52 (LP) or equivalent conforming to MoRTH Specifications Clause 2803, mixed in specified proportions as recommended by the manufacturer to achieve a minimum compressive strength of 4 kg/cm².
Injection shall be carried out using a pressure grouting pump, ensuring proper penetration of epoxy into hairline and fine cracks through previously installed grouting nipples, which shall be Non-return valve (NRV) type nipples spaced as per the engineer’s direction. The NRV nipples shall allow for unidirectional flow of the grout, preventing any backflow during the injection process. The grouting pressure and flow shall be controlled to avoid overpressurization and material wastage. Grouting shall be continued until refusal or confirmed crack filling is achieved. Surface temperature, humidity, and substrate moisture content shall be verified prior to application, as per product requirements.
Post injection, the surface shall be sealed, NRV nipples removed (if not reusable), and the area finished to match the adjoining surface. Grouting shall be executed by skilled personnel trained in handling epoxy-based systems, with due consideration to safety protocols for handling reactive materials.
</t>
  </si>
  <si>
    <t>All concrete works using M15/M40 grade (1:2:4 mix ratio or as approved), including supply of OPC 43/53 grade cement, well-graded aggregates, potable water, and approved admixtures. Work includes transportation, placement, compaction (manual/mechanical), surface preparation, formwork (if needed), and curing as per standard practices. All works to conform to IS 456:2000, IS 10262:2019, and as directed by the Engineer-in-Charge. No concreting shall commence without prior approva</t>
  </si>
  <si>
    <t>All Charges Includes Comprehensive item for replacement or fixing of missing/damaged parts of transverse steel cross bracing, including: supply of required structural steel sections (angles, flats, channels) as per design; shifting and handling using contractor’s own machinery; cutting, shaping, drilling, and preparing components to match existing structure; fixing in position by welding or bolting as per structural drawing; using contractor’s own scaffolding, labour, and tools; alignment, level, and securing of bracing with existing structural members; all complete in accordance with project specifications and direction of Engineer-in-Charge.</t>
  </si>
  <si>
    <t>Providing and applying painting work to a 35-meter-long composite steel girder, including: supply and delivery of approved paint materials (primer and finish coats); surface cleaning and preparation (removal of rust, oil, dust, etc.); application of one coat of anti-corrosive primer and two coats of synthetic enamel or epoxy-based paint; all scaffolding, safety arrangements, tools, tackles, and contractor’s own labour and machinery; transportation and handling of paint materials to site and working height; all work to be done in accordance with IS codes and as per the direction of the Engineer-in-Charge</t>
  </si>
  <si>
    <t>Supply of all materials and labour for removal and disposal of existing approach slab; excavation and repair of sub‑base; provision and compaction of granular or PCC M‑15 levelling course (150 mm thick); construction of RCC M‑30 approach slab (300 mm thick) with HYSD reinforcement, centering and shuttering; mixing, placing, finishing and curing of concrete; including testing, formwork, reinforcement, compaction, curing for prescribed days, equipment, disposal of debris, supervision,  of finished RCC slab</t>
  </si>
  <si>
    <t>Supply and drive holes of 69mm/76mm diameter through core cutting in the facing panel to minimize vibrations, followed by providing and placing 70mm dia hard PVC casing pipe (3–5mm thickness) up to 1m depth from the facing panel to protect the drainage filter. Drilling shall be carried out to the required depth using drill bit/anchor for inserting 32mm dia SDA reinforcement bars to lengths of 5m or 7m at selected REWall panels located at varying heights (less than 7m and between 7m–10m), maintaining a spacing of 0.74m horizontally and 1.48m vertically. SDA bars shall be extended to required lengths using couplers, following approved drawings and methodology, utilizing suitable driving equipment and compressors, including staging, scaffolding, labour, water, power, shelter, etc., as per the instructions of the SPV Engineer-in-Charge. After placing the SDA bars, 70mm dia boreholes shall be fully grouted using OPC 53 grade cement, as per the approved specifications. Finally, galvanized epoxy paint-coated bearing plates (150mm x 150mm x 10mm) shall be fixed firmly on the outer face of the SDA bar, ensuring no gap between the bearing plate and REWall panel, and grouted with GP-2, along with nuts, bolts, washers, and headed studs, all as per the approved drawing and methodology and the direction of the Engineer-in-Charge of SPV, including all associated works and arrangements required to complete the job at site.</t>
  </si>
  <si>
    <t xml:space="preserve">Nos </t>
  </si>
  <si>
    <t xml:space="preserve">Elestromeric Concerte </t>
  </si>
  <si>
    <t>Description</t>
  </si>
  <si>
    <t>Nos.</t>
  </si>
  <si>
    <t>Length</t>
  </si>
  <si>
    <t>Breadth</t>
  </si>
  <si>
    <t>Height</t>
  </si>
  <si>
    <t>Item No. 1 – Support system, Providing scaffolding for the structure</t>
  </si>
  <si>
    <t>Say</t>
  </si>
  <si>
    <t>Referring to Distress Measurement</t>
  </si>
  <si>
    <t>Adding 10 % extra</t>
  </si>
  <si>
    <t>Total Distress</t>
  </si>
  <si>
    <t xml:space="preserve">Total Distress </t>
  </si>
  <si>
    <t>Calculation for Required nipples Quantity</t>
  </si>
  <si>
    <t>Considering 0.5 Kg per Nipple</t>
  </si>
  <si>
    <r>
      <rPr>
        <b/>
        <sz val="14"/>
        <color theme="1"/>
        <rFont val="Poppins"/>
      </rPr>
      <t>Clearing and Grubbing Around Structures (Including RE Panels, Walls, and Medians)</t>
    </r>
    <r>
      <rPr>
        <sz val="14"/>
        <color theme="1"/>
        <rFont val="Poppins"/>
      </rPr>
      <t xml:space="preserve">
Clearing and grubbing debris spilled over structures including removal of vegetation, bushes, grass, shrubs, and trees up to 300 mm girth, along with extraction of stumps and cutting around RE panels, walls, and medians. The work includes disposal of unserviceable material and stacking of serviceable items as per instructions, with all necessary leads and lifts. The activity shall be executed in line with MoRTH Clause 201 and the detailed methodology outlined in the approved Scope document.
The quoted rate shall include all costs necessary to complete the work in accordance with the specifications, drawings and directions of the Engineer-in-Charge, including but not limited to the cost of all labour, materials, machinery, tools, plants, transportation, handling, testing, safety arrangements, temporary works and site clearance, whether specifically mentioned or implied.</t>
    </r>
  </si>
  <si>
    <r>
      <rPr>
        <b/>
        <sz val="14"/>
        <color theme="1"/>
        <rFont val="Poppins"/>
      </rPr>
      <t>Dismantling of Existing Concrete Structures</t>
    </r>
    <r>
      <rPr>
        <sz val="14"/>
        <color theme="1"/>
        <rFont val="Poppins"/>
      </rPr>
      <t xml:space="preserve">
Dismantling of existing concrete structure including breaking and removal of concrete, cutting and removal of embedded reinforcement, clearing the site, and transportation and disposal of debris to an approved disposal site, all as directed by the Engineer-in-Charge. The work shall be executed using appropriate equipment and safety measures to prevent any damage to adjoining structures. The activity shall be executed in accordance with the methodology provided in the approved Scope document and relevant specifications.
The quoted rate shall include all costs necessary to complete the work in accordance with the specifications, drawings and directions of the Engineer-in-Charge, including but not limited to the cost of all labour, materials, machinery, tools, plants, transportation, handling, testing, safety arrangements, temporary works and site clearance, whether specifically mentioned or implied.</t>
    </r>
  </si>
  <si>
    <r>
      <rPr>
        <b/>
        <sz val="14"/>
        <color theme="1"/>
        <rFont val="Poppins"/>
      </rPr>
      <t>Construction of Subgrade</t>
    </r>
    <r>
      <rPr>
        <sz val="14"/>
        <color theme="1"/>
        <rFont val="Poppins"/>
      </rPr>
      <t xml:space="preserve">
Construction of subgrade with approved material obtained from borrow pits, transported with all lifts and leads, including royalty, and spread in uniform layers of not more than 250 mm thickness. The material shall meet the quality requirements specified in MoRTH Clause 305, ensuring compliance with gradation, plasticity, and moisture content parameters. Compaction of the subgrade shall achieve a minimum of 97% of Maximum Dry Density (MDD) as per IS 2720 (Part 8) using mechanical equipment. Grading shall be performed to ensure the required slope, alignment, and stability, with final finishing to the levels specified in the approved drawings. The work includes surface dressing, preparation of shoulders for proper drainage, and all necessary field and laboratory tests, such as field density and moisture content tests, to verify compliance with Table 300-2 of MoRTH specifications. The item covers all costs for material procurement, royalty, transportation, labor, machinery, and incidental works. Safety measures and environmental compliance shall be ensured during execution. The final surface shall be stable, durable, and suitable for traffic loading, conforming to project specifications and ensuring proper integration with adjacent structures.</t>
    </r>
  </si>
  <si>
    <r>
      <rPr>
        <b/>
        <sz val="14"/>
        <color theme="1"/>
        <rFont val="Poppins"/>
      </rPr>
      <t xml:space="preserve">Repair of Eroded Side Slopes near Structures (Quarter Coning Areas) Using Select Fill
</t>
    </r>
    <r>
      <rPr>
        <sz val="14"/>
        <color theme="1"/>
        <rFont val="Poppins"/>
      </rPr>
      <t xml:space="preserve">
The work includes all activities related to restoring eroded or damaged side slopes (quarter coning) around culverts, bridges, and other road structures using approved select earth fill. The scope involves removing loose debris, dressing the existing slope profile, placing select earth material in layers, and compacting each layer by hand-ramming or light mechanical tamping to ensure slope stability. The final slope shall be dressed to match the original embankment geometry (typically 2H:1V or as directed), ensuring uniformity and adequate drainage. The material used shall be free of organic matter, roots, or oversized clods, and sourced from an approved borrow area or designated stack. No stone pitching or turfing is included in this item.
Rate includes all charges for removing debris, spreading and levelling of approved earth, hand compaction, dressing of slope, transportation of material within lead, and all manpower, material, and incidental costs as per MoRTH Clause 305 &amp; 306 and as directed by the Engineer-in-Charge. Measurement shall be done in square metres of slope surface restored.( Including Toe wall Construction , Filter media </t>
    </r>
  </si>
  <si>
    <r>
      <rPr>
        <b/>
        <sz val="14"/>
        <color theme="1"/>
        <rFont val="Poppins"/>
      </rPr>
      <t>Application of Cement Paint on Concrete Handrails / Crash Barrier</t>
    </r>
    <r>
      <rPr>
        <sz val="14"/>
        <color theme="1"/>
        <rFont val="Poppins"/>
      </rPr>
      <t xml:space="preserve">
Providing and applying two coats of water-based cement paint on unplastered concrete surfaces of handrails / crash barrier after thorough surface preparation as per IS 2395 (Part 1): 1994 and IS 5410:1992. The surface shall be cleaned of all dirt, dust, grease, oil, efflorescence, and loose particles by wire brushing and water jetting, followed by drying. No primer is required if the surface is rough and porous; however, in case of smooth or dense surfaces, a compatible cement-based primer may be applied to ensure proper adhesion. The paint shall be applied at a coverage of 1 litre for every 2 sqm in each coat, ensuring uniform thickness, shade, and finish. All painting shall be carried out using appropriate tools such as brushes or rollers in two coats with sufficient drying time between coats as per manufacturer’s instructions and relevant IS standards.
</t>
    </r>
    <r>
      <rPr>
        <b/>
        <sz val="14"/>
        <color theme="1"/>
        <rFont val="Poppins"/>
      </rPr>
      <t>The quoted rate shall include</t>
    </r>
    <r>
      <rPr>
        <sz val="14"/>
        <color theme="1"/>
        <rFont val="Poppins"/>
      </rPr>
      <t xml:space="preserve"> all costs necessary to complete the work in accordance with the specifications, drawings and directions of the Engineer-in-Charge, including but not limited to the cost of all labour, materials, machinery, tools, plants, transportation, handling, testing, safety arrangements, temporary works and site clearance, whether specifically mentioned or implied.</t>
    </r>
  </si>
  <si>
    <r>
      <rPr>
        <b/>
        <sz val="14"/>
        <color theme="1"/>
        <rFont val="Poppins"/>
      </rPr>
      <t>Providing and fixing temporary double steel scaffolding system with safety features.</t>
    </r>
    <r>
      <rPr>
        <sz val="14"/>
        <color theme="1"/>
        <rFont val="Poppins"/>
      </rPr>
      <t xml:space="preserve">
Providing, erecting, maintaining, and removing temporary engineered double steel tubular scaffolding system or suspended platforms for safe access to elevated structures for all heights, conforming to IS 3696 and MoRTH Section 1500. The scaffolding shall include standards, ledgers, bracings, runners, toe boards, guardrails, and working platforms as per approved design. It shall be securely anchored, adequately stiffened, and safely accessible, ensuring structural stability throughout its use. Suspended platforms, if used, shall be supported with ropes, pulleys, counterweights, and non-slip decking, equipped with proper anchorage and fall protection systems.
All scaffolding shall be designed and erected by trained personnel, inspected before use, and maintained regularly, including after adverse weather. Safety measures such as PPE, safety harness anchorage points, debris netting, and temporary barriers near traffic zones shall be ensured. Post-use dismantling shall be carried out in a controlled manner.
</t>
    </r>
    <r>
      <rPr>
        <b/>
        <sz val="14"/>
        <color theme="1"/>
        <rFont val="Poppins"/>
      </rPr>
      <t>The quoted rate shall include</t>
    </r>
    <r>
      <rPr>
        <sz val="14"/>
        <color theme="1"/>
        <rFont val="Poppins"/>
      </rPr>
      <t xml:space="preserve"> all costs necessary to complete the work in accordance with the specifications, drawings and directions of the Engineer-in-Charge, including but not limited to the cost of all labour, materials, machinery, tools, plants, transportation, handling, testing, safety arrangements, temporary works and site clearance, whether specifically mentioned or implied.</t>
    </r>
  </si>
  <si>
    <r>
      <rPr>
        <b/>
        <sz val="14"/>
        <color theme="1"/>
        <rFont val="Poppins"/>
      </rPr>
      <t>Extra Reinforcement with Zinc-Rich Epoxy Coating</t>
    </r>
    <r>
      <rPr>
        <sz val="14"/>
        <color theme="1"/>
        <rFont val="Poppins"/>
      </rPr>
      <t xml:space="preserve">
All charges for providing and laying extra reinforcement wherever required for rehabilitation and strengthening work, including surface preparation and application of two coats of Zinc-rich epoxy primer (such as CICO Zincilate 500 or equivalent), ensuring uniform coverage and anti-corrosive protection. The coating shall be carried out as per manufacturer’s recommendations and MoRTH Specifications Clause 1600. The work shall include cleaning of steel surfaces, proper drying, application with brush or spray, and curing, complete in all respects.
</t>
    </r>
    <r>
      <rPr>
        <b/>
        <sz val="14"/>
        <color theme="1"/>
        <rFont val="Poppins"/>
      </rPr>
      <t>The quoted rate shall include</t>
    </r>
    <r>
      <rPr>
        <sz val="14"/>
        <color theme="1"/>
        <rFont val="Poppins"/>
      </rPr>
      <t xml:space="preserve"> all costs necessary to complete the work in accordance with the specifications, drawings, and directions of the Engineer-in-Charge, including but not limited to the cost of all labour, materials, machinery, tools, plants, transportation, handling, testing, safety arrangements, temporary works, and site clearance, whether specifically mentioned or implied.</t>
    </r>
  </si>
  <si>
    <r>
      <rPr>
        <b/>
        <sz val="14"/>
        <color theme="1"/>
        <rFont val="Poppins"/>
      </rPr>
      <t>Jacketing of Structural Members with M-40 Concrete (150 mm to 175mm Thick)</t>
    </r>
    <r>
      <rPr>
        <sz val="14"/>
        <color theme="1"/>
        <rFont val="Poppins"/>
      </rPr>
      <t xml:space="preserve">
All charges for</t>
    </r>
    <r>
      <rPr>
        <b/>
        <sz val="14"/>
        <color theme="1"/>
        <rFont val="Poppins"/>
      </rPr>
      <t xml:space="preserve"> structural jacketing of beams, columns, or piers</t>
    </r>
    <r>
      <rPr>
        <sz val="14"/>
        <color theme="1"/>
        <rFont val="Poppins"/>
      </rPr>
      <t xml:space="preserve"> using M-40 grade concrete of </t>
    </r>
    <r>
      <rPr>
        <b/>
        <sz val="14"/>
        <color theme="1"/>
        <rFont val="Poppins"/>
      </rPr>
      <t>150 mm to 175mm thickness</t>
    </r>
    <r>
      <rPr>
        <sz val="14"/>
        <color theme="1"/>
        <rFont val="Poppins"/>
      </rPr>
      <t>, executed as part of rehabilitation/strengthening of deteriorated members, including</t>
    </r>
    <r>
      <rPr>
        <sz val="14"/>
        <rFont val="Poppins"/>
      </rPr>
      <t xml:space="preserve"> complete removal of loose or damaged concrete,</t>
    </r>
    <r>
      <rPr>
        <sz val="14"/>
        <color theme="1"/>
        <rFont val="Poppins"/>
      </rPr>
      <t xml:space="preserve"> </t>
    </r>
    <r>
      <rPr>
        <sz val="14"/>
        <rFont val="Poppins"/>
      </rPr>
      <t>surface roughening, exposure of existing reinforcement, cleaning of rebars using wire brush/sandblasting/high-pressure water jet, and applying anti-corrosive coating (Zinc-rich epoxy or equivalent) to existing reinforcement wherever required. The item includes supplying, cutting, bending, and fixing of new 12 mm diameter reinforcement bars @ 150 mm c/c both ways (or as per design) with proper lapping, anchorage, and tying with old rebars. All work shall be carried out with adequate surface preparation to ensure full bond between old and new concrete, including fixing of leak-proof formwork/shuttering, placement of M-40 grade concrete using conventio</t>
    </r>
    <r>
      <rPr>
        <sz val="14"/>
        <color theme="1"/>
        <rFont val="Poppins"/>
      </rPr>
      <t xml:space="preserve">nal, pumpable or self-compacting concrete as per design requirement, proper compaction with vibrators or suitable means, finishing of exposed surfaces, and curing by approved methods for the prescribed period.
</t>
    </r>
    <r>
      <rPr>
        <b/>
        <sz val="14"/>
        <color theme="1"/>
        <rFont val="Poppins"/>
      </rPr>
      <t xml:space="preserve">The quoted rate shall include </t>
    </r>
    <r>
      <rPr>
        <sz val="14"/>
        <color theme="1"/>
        <rFont val="Poppins"/>
      </rPr>
      <t>all costs necessary to complete the work in accordance with the specifications, drawings, and directions of the Engineer-in-Charge, including but not limited to labour, materials, machinery, shuttering, reinforcement, anti-corrosive treatment, curing, surface preparation, and all safety arrangements. No extra payment shall be made for working at any height, in congested zones, night work, or difficult access conditions. The work shall conform to MoRTH Specifications Section 1700 &amp; 2800, IRC-SP:84, and relevant IS Codes.</t>
    </r>
  </si>
  <si>
    <r>
      <rPr>
        <b/>
        <sz val="14"/>
        <color theme="1"/>
        <rFont val="Poppins"/>
      </rPr>
      <t>Lifting of Superstructure Span by Hydraulic Jacking (Span Length up to 50m)</t>
    </r>
    <r>
      <rPr>
        <sz val="14"/>
        <color theme="1"/>
        <rFont val="Poppins"/>
      </rPr>
      <t xml:space="preserve">
All-inclusive charges for safe and controlled </t>
    </r>
    <r>
      <rPr>
        <b/>
        <sz val="14"/>
        <color theme="1"/>
        <rFont val="Poppins"/>
      </rPr>
      <t>lifting of the superstructure span (up to 50m in length) by hydraulic jacking</t>
    </r>
    <r>
      <rPr>
        <sz val="14"/>
        <color theme="1"/>
        <rFont val="Poppins"/>
      </rPr>
      <t xml:space="preserve"> from below, i.e. by placing synchronized hydraulic jacks on pier or abutment caps, to facilitate the replacement of bearings or other structural interventions. The work includes detailed pre-inspection of lifting points, design of jacking system, staging and positioning of jacks, synchronized and monitored lifting, stabilization, and controlled lowering after completion of intervention works.
The lifting shall be executed using synchronized hydraulic jacks, load cells, and associated lifting frames or beams to ensure uniform vertical movement without causing differential stresses, distortion, or misalignment of the girder. Temporary supports/staging shall be provided to secure the girder during operations. The contractor shall ensure deployment of qualified structural engineers, supervisors, and jacking specialists at site.
All equipment (hydraulic jacks, pressure gauges, sensors, spreader beams) shall be calibrated and certified. The operation shall comply with MoRTH guidelines, IRC standards, IS codes, and approved method statements, with complete documentation and risk assessment submitted prior to execution.
</t>
    </r>
    <r>
      <rPr>
        <b/>
        <sz val="14"/>
        <color theme="1"/>
        <rFont val="Poppins"/>
      </rPr>
      <t>The quoted rate shall include</t>
    </r>
    <r>
      <rPr>
        <sz val="14"/>
        <color theme="1"/>
        <rFont val="Poppins"/>
      </rPr>
      <t xml:space="preserve"> all costs necessary to complete the work in accordance with the specifications, drawings, and instructions of the Engineer-in-Charge, including but not limited to supply of lifting equipment, manpower, safety barricading, PPEs, communication systems, environmental compliance, temporary support systems, and all incidental works. No extra payment shall be made for night work, space constraints, safety arrangements, risk assessment preparation, or multiple jacking attempts, if required for completion of the task.</t>
    </r>
  </si>
  <si>
    <r>
      <rPr>
        <b/>
        <sz val="14"/>
        <color theme="1"/>
        <rFont val="Poppins"/>
      </rPr>
      <t>Replacement of Existing Bearing with New POT-PTFE Bearing Including Pedestal Preparation and Levelling</t>
    </r>
    <r>
      <rPr>
        <sz val="14"/>
        <color theme="1"/>
        <rFont val="Poppins"/>
      </rPr>
      <t xml:space="preserve">
All charges for </t>
    </r>
    <r>
      <rPr>
        <b/>
        <sz val="14"/>
        <color theme="1"/>
        <rFont val="Poppins"/>
      </rPr>
      <t>replacing the existing bearing with a new POT-PTFE bearing of equivalent load-carrying capacity,</t>
    </r>
    <r>
      <rPr>
        <sz val="14"/>
        <color theme="1"/>
        <rFont val="Poppins"/>
      </rPr>
      <t xml:space="preserve"> including removal and disposal of old bearing, thorough cleaning of the bearing pedestal, levelling using epoxy levelling pad (3 mm to 10 mm thick), and accurate positioning, alignment, and installation of the new bearing. The bearing shall conform to IRC:83 Part 3, and the epoxy resin used for levelling shall comply with ASTM C881 or equivalent approved standard. The installation shall conform to MoRTH Clauses 2000 &amp; 2200, IRC:83 Part 3, and the approved drawings. Work under this item shall commence only after the superstructure is lifted under a separate item.
</t>
    </r>
    <r>
      <rPr>
        <b/>
        <sz val="14"/>
        <color theme="1"/>
        <rFont val="Poppins"/>
      </rPr>
      <t xml:space="preserve">The scope includes:
</t>
    </r>
    <r>
      <rPr>
        <sz val="14"/>
        <color theme="1"/>
        <rFont val="Poppins"/>
      </rPr>
      <t xml:space="preserve">a) Mechanical cleaning and preparation of the concrete pedestal surface
b) Application and curing of high-strength epoxy levelling pad
c) Positioning and alignment of new bearing with reference to structure’s longitudinal and transverse axes
d) Application of epoxy adhesive, where specified
e) Grouting of anchor bolt pockets using non-shrink grout conforming to IS 4031 / ASTM C1107
f) Ensuring correct orientation, specified clearances, and uniform seating
g) Final inspection, verification of bearing position, and submission of compliance records
</t>
    </r>
    <r>
      <rPr>
        <b/>
        <sz val="14"/>
        <color theme="1"/>
        <rFont val="Poppins"/>
      </rPr>
      <t>The quoted rate shall include</t>
    </r>
    <r>
      <rPr>
        <sz val="14"/>
        <color theme="1"/>
        <rFont val="Poppins"/>
      </rPr>
      <t xml:space="preserve"> complete cost of bearing (supply of  POT-PTFE bearing conforming to IRC:83 (Part 3)), and installation), epoxy materials, non-shrink grout, tools, equipment, manpower, alignment instruments, specifically required for bearing replacement work. No extra shall be payable for dismantling or disposal of existing bearing, pedestal cleaning, or staging. Lifting of superstructure is excluded and covered under a separate item.</t>
    </r>
  </si>
  <si>
    <r>
      <rPr>
        <b/>
        <sz val="14"/>
        <color theme="1"/>
        <rFont val="Poppins"/>
      </rPr>
      <t>Replacement of Existing Bearing with New Elastomeric Bearing</t>
    </r>
    <r>
      <rPr>
        <sz val="14"/>
        <color theme="1"/>
        <rFont val="Poppins"/>
      </rPr>
      <t xml:space="preserve">
All charges for replacing the </t>
    </r>
    <r>
      <rPr>
        <b/>
        <sz val="14"/>
        <color theme="1"/>
        <rFont val="Poppins"/>
      </rPr>
      <t>existing bearing with a new elastomeric bearing of equivalent load-carrying capacity,</t>
    </r>
    <r>
      <rPr>
        <sz val="14"/>
        <color theme="1"/>
        <rFont val="Poppins"/>
      </rPr>
      <t xml:space="preserve"> including complete cleaning and levelling of the pedestal using epoxy levelling pad (3 mm to 10 mm thick), and proper positioning and alignment of the new bearing. The elastomeric bearing shall conform to IRC:83 (Part 2), and the epoxy resin shall conform to ASTM C881 or equivalent. The work shall be executed only after lifting of the superstructure has been completed under a separate payable item.
The scope includes removal and disposal of the existing bearing, mechanical cleaning of the bearing pedestal, preparation of surface, application and curing of epoxy levelling pad to achieve uniformity, accurate placement of elastomeric bearing as per approved drawings, and verification of alignment and seating. As elastomeric bearings are typically unanchored, anti-skid arrangements or recessed pedestals shall be used where specified. Bearings shall be positioned with proper orientation, ensuring even contact pressure and adequate clearances in all directions.
</t>
    </r>
    <r>
      <rPr>
        <b/>
        <sz val="14"/>
        <color theme="1"/>
        <rFont val="Poppins"/>
      </rPr>
      <t xml:space="preserve">The quoted rate shall include </t>
    </r>
    <r>
      <rPr>
        <sz val="14"/>
        <color theme="1"/>
        <rFont val="Poppins"/>
      </rPr>
      <t>cost of supply of elastomeric bearing conforming to IRC:83 (Part 2), epoxy levelling pad, labour, tools, equipment, alignment instruments, all required for execution of the bearing replacement work. No extra payment shall be made for surface preparation, or disposal of removed bearings. Lifting of the superstructure is excluded and shall be paid under a separate item.</t>
    </r>
  </si>
  <si>
    <r>
      <rPr>
        <b/>
        <sz val="14"/>
        <color theme="1"/>
        <rFont val="Poppins"/>
      </rPr>
      <t>Cutting of Metallic Bearing Locks Using Electric Grinder</t>
    </r>
    <r>
      <rPr>
        <sz val="14"/>
        <color theme="1"/>
        <rFont val="Poppins"/>
      </rPr>
      <t xml:space="preserve">
All charges for </t>
    </r>
    <r>
      <rPr>
        <b/>
        <sz val="14"/>
        <color theme="1"/>
        <rFont val="Poppins"/>
      </rPr>
      <t xml:space="preserve">cutting and removal of existing metallic bearing locks </t>
    </r>
    <r>
      <rPr>
        <sz val="14"/>
        <color theme="1"/>
        <rFont val="Poppins"/>
      </rPr>
      <t xml:space="preserve">on both sides of the bearing using electric grinder, without causing any damage to the bearing, including careful marking, controlled cutting, shielding of bearing surfaces, and disposal of dismantled metallic parts as per the direction of the Engineer-in-Charge. The work shall be executed using suitable angle grinders with abrasive or diamond-tipped discs, ensuring vibration-free and spark-controlled cutting. Necessary protective covers such as fire-resistant blankets or metallic shields shall be used to prevent any impact on the bearing housing.
</t>
    </r>
    <r>
      <rPr>
        <b/>
        <sz val="14"/>
        <color theme="1"/>
        <rFont val="Poppins"/>
      </rPr>
      <t>The quoted rate shall include</t>
    </r>
    <r>
      <rPr>
        <sz val="14"/>
        <color theme="1"/>
        <rFont val="Poppins"/>
      </rPr>
      <t xml:space="preserve"> the cost of all labour, cutting equipment, grinders, blades and discs, supervision, safety PPE, protective shielding required for safe access, and collection and disposal of all dismantled metallic pieces from the site. No extra payment shall be made for consumables, tools, safety arrangements, temporary working platforms or for any precautionary measures adopted to protect the existing bearings during the cutting operation.</t>
    </r>
  </si>
  <si>
    <r>
      <rPr>
        <b/>
        <sz val="14"/>
        <color theme="1"/>
        <rFont val="Poppins"/>
      </rPr>
      <t xml:space="preserve">Rust Removal and Anti-Corrosive Zinc Painting on Bearings (As per MoRTH Specifications)
</t>
    </r>
    <r>
      <rPr>
        <sz val="14"/>
        <color theme="1"/>
        <rFont val="Poppins"/>
      </rPr>
      <t xml:space="preserve">
All charges for removing rust from bearing surfaces and applying anti-corrosive zinc-based protective coating, including necessary access arrangements such as erection and removal of scaffolding, as per MoRTH Specifications Clause 2006 and as per the direction of Engineer-in-Charge at site. The work shall involve thorough cleaning of the bearing surfaces by manual or mechanical wire brushing, emerying or grit blasting wherever required, to remove rust, dust, oil, grease, and loose particles. After surface preparation to near white metal finish (Sa 2½), the protective painting system shall be applied in accordance with manufacturer’s recommendations and as per technical specifications.
The painting system shall consist of two coats of epoxy primer enriched with metallic zinc, followed by one intermediate coat of high-build epoxy paint reinforced with Micaceous Iron Oxide (MIO), and finished with one coat of high-performance epoxy topcoat. The total dry film thickness (DFT) of the entire system shall not be less than 160 microns, conforming to MoRTH Clause 2006(xv). All safety precautions during scaffolding, surface preparation, and painting shall be strictly adhered to.
</t>
    </r>
    <r>
      <rPr>
        <b/>
        <sz val="14"/>
        <color theme="1"/>
        <rFont val="Poppins"/>
      </rPr>
      <t>Rate includes the cost of</t>
    </r>
    <r>
      <rPr>
        <sz val="14"/>
        <color theme="1"/>
        <rFont val="Poppins"/>
      </rPr>
      <t xml:space="preserve"> all labour, materials, tools, access arrangements, safety gear, surface preparation, cleaning, and application of the complete anti-corrosive coating system as specified, as well as all incidental works necessary to execute the job in a safe and workmanlike manner to the satisfaction of the Engineer-in-Charge. The contractor shall be fully responsible for making all necessary arrangements to access the bearings, including over rivers, high piers, or confined spaces.</t>
    </r>
  </si>
  <si>
    <r>
      <rPr>
        <b/>
        <sz val="14"/>
        <color theme="1"/>
        <rFont val="Poppins"/>
      </rPr>
      <t xml:space="preserve">Greasing of Steel Bearings (Roller-cum-Rocker and Pin &amp; Roller Types)
</t>
    </r>
    <r>
      <rPr>
        <sz val="14"/>
        <color theme="1"/>
        <rFont val="Poppins"/>
      </rPr>
      <t xml:space="preserve">
The work includes the thorough cleaning and application of approved quality grease to mechanical steel bearings, including roller-cum-rocker and pin &amp; roller bearings, as per MoRTH Specifications Clause 2003.1.7 and as directed by the Engineer-in-Charge. The scope involves cleaning of bearing components such as rollers, pins, saddles, and contact surfaces using appropriate manual or mechanical means to remove dust, rust flakes, hardened grease, and other contaminants. After cleaning, high-quality lithium-based or calcium-based waterproof grease conforming to IS: 7623 or equivalent international standards shall be applied to all moving and mating surfaces to ensure smooth functioning and prevention of corrosion.
</t>
    </r>
    <r>
      <rPr>
        <b/>
        <sz val="14"/>
        <color theme="1"/>
        <rFont val="Poppins"/>
      </rPr>
      <t xml:space="preserve">The rate includes the cost </t>
    </r>
    <r>
      <rPr>
        <sz val="14"/>
        <color theme="1"/>
        <rFont val="Poppins"/>
      </rPr>
      <t>of all labour, materials (including grease and cleaning agents), tools, equipment, safety gear, access arrangements or working platforms, and all incidental works necessary to complete the job in a safe, workmanlike manner. All operations shall be carried out with proper traffic and structural safety precautions and to the satisfaction of the Engineer-in-Charge. Vetting or approval of the activity is under the client’s scope.</t>
    </r>
  </si>
  <si>
    <r>
      <rPr>
        <b/>
        <sz val="14"/>
        <color theme="1"/>
        <rFont val="Poppins"/>
      </rPr>
      <t>Reconstruction of Damaged Return Wall (Cast-in-situ RCC up to 4m Height)</t>
    </r>
    <r>
      <rPr>
        <sz val="14"/>
        <color theme="1"/>
        <rFont val="Poppins"/>
      </rPr>
      <t xml:space="preserve">
All-inclusive charges for dismantling the existing damaged return wall and </t>
    </r>
    <r>
      <rPr>
        <b/>
        <sz val="14"/>
        <color theme="1"/>
        <rFont val="Poppins"/>
      </rPr>
      <t>casting of new return wall up to 4.0 m height using cast-in-situ M35 grade reinforced cement concrete (or as specified),</t>
    </r>
    <r>
      <rPr>
        <sz val="14"/>
        <color theme="1"/>
        <rFont val="Poppins"/>
      </rPr>
      <t xml:space="preserve"> including site clearance, disposal of dismantled material, excavation (if applicable), surface preparation, fabrication and fixing of steel reinforcement as per design, fixing of shuttering/formwork, mixing, placing, compacting and curing of concrete, and achieving required surface finish as per drawings and MoRTH specifications. The item includes the supply of all materials (cement, aggregates, water, reinforcement bars, shuttering materials, binding wires, cover blocks, curing compounds), all labour, tools, plant &amp; equipment required for the execution.
The work shall also include proper alignment, verticality, and plumb of the wall, maintaining construction joints (if any), provision of weep holes, waterstops or expansion joint materials (if required), and removal of formwork after achieving initial setting time. All works shall conform to relevant IS codes and MoRTH Specifications under the supervision and direction of the Engineer-in-Charge.
</t>
    </r>
    <r>
      <rPr>
        <b/>
        <sz val="14"/>
        <color theme="1"/>
        <rFont val="Poppins"/>
      </rPr>
      <t>The quoted rate shall include</t>
    </r>
    <r>
      <rPr>
        <sz val="14"/>
        <color theme="1"/>
        <rFont val="Poppins"/>
      </rPr>
      <t xml:space="preserve"> all costs necessary to complete the work in accordance with the specifications, drawings, and instructions of the Engineer-in-Charge, including but not limited to procurement and royalty of materials, transportation, loading/unloading, labour charges, use of machinery, safety measures (PPE, barricading, signage), environmental compliance, and disposal of waste. No extra payment shall be made for working in constrained areas, night work, site-specific difficulties, water arrangement, curing arrangement, or any incidental work required to complete the job in all respects.</t>
    </r>
  </si>
  <si>
    <r>
      <rPr>
        <b/>
        <sz val="14"/>
        <color theme="1"/>
        <rFont val="Poppins"/>
      </rPr>
      <t xml:space="preserve">Stone Pitching on Side Slopes near Culverts/Bridges for Embankment Protection
(As per MoRTH Clause 2504)
</t>
    </r>
    <r>
      <rPr>
        <sz val="14"/>
        <color theme="1"/>
        <rFont val="Poppins"/>
      </rPr>
      <t xml:space="preserve">The item involves providing stone pitching on earthen or embankment slopes near culverts, bridges, or other road structures to prevent erosion and ensure long-term stability. The scope includes dressing and preparing the slope surface to the required lines and gradient. A 75 mm thick granular filter layer shall be laid over the slope if required, using clean, well-graded sand or stone aggregate (as per MoRTH specifications), to facilitate drainage and prevent soil migration. Subsequently, hand-packed stone pitching shall be done using approved hard stones (nominal size 150–250 mm), properly wedged with spalls to ensure interlocking and stability. The stones shall be sound, durable, and angular in shape.
The slope surface shall be dressed and compacted prior to laying the granular filter and stone pitching, it shall be carried out manually or by light mechanical means. The finished surface shall be neat, uniform, and to the required slope.
Adequate temporary precautions shall be taken during the monsoon or on steep slopes, such as bunds, diversion drains, or tarpaulin covers, to prevent damage to the executed work until permanent protections like turfing or toe walls are constructed (which are payable under separate items).
</t>
    </r>
    <r>
      <rPr>
        <b/>
        <sz val="14"/>
        <color theme="1"/>
        <rFont val="Poppins"/>
      </rPr>
      <t>Rate includes</t>
    </r>
    <r>
      <rPr>
        <sz val="14"/>
        <color theme="1"/>
        <rFont val="Poppins"/>
      </rPr>
      <t xml:space="preserve"> the cost of all labour, material (stone, filter media, spalls), transportation, dressing, packing, wedging, temporary protection, and all incidental works. Measurement shall be in square metres (Sqm) of actual surface area pitched. Work shall conform to MoRTH Clause 2504 and be executed as per the approved drawing and as directed by the Engineer-in-Charge.</t>
    </r>
  </si>
  <si>
    <r>
      <rPr>
        <b/>
        <sz val="14"/>
        <color theme="1"/>
        <rFont val="Poppins"/>
      </rPr>
      <t>Expansion Joints and Related Works (MoRTH Clause 2600)</t>
    </r>
    <r>
      <rPr>
        <sz val="14"/>
        <color theme="1"/>
        <rFont val="Poppins"/>
      </rPr>
      <t xml:space="preserve">
This item includes all charges related to the provision, replacement, and rectification of expansion joints and associated components for bridges, in accordance with MoRTH Specifications Clause 2600 and as directed by the Engineer-in-charge. The scope is further elaborated in the following sub-items.</t>
    </r>
  </si>
  <si>
    <r>
      <rPr>
        <b/>
        <sz val="14"/>
        <color theme="1"/>
        <rFont val="Poppins"/>
      </rPr>
      <t>Providing New Expansion Joint Assembly – Filler Type</t>
    </r>
    <r>
      <rPr>
        <sz val="14"/>
        <color theme="1"/>
        <rFont val="Poppins"/>
      </rPr>
      <t xml:space="preserve">
Providing and fixing new expansion joint assembly of filler type conforming to MoRTH Clause 2600 (Clauses 2602 to 2607) and IRC:SP:69, including all operations necessary for ensuring proper functionality of the joint. The work includes marking the location of the joint, removal of damaged or deteriorated joint material (if any), groove cutting, thorough cleaning, and surface preparation. Pre-moulded compressible filler board (bitumen impregnated fibreboard or closed-cell polymer board) of approved thickness and depth shall be fixed into the cleaned joint gap. Edge protection angles of mild steel/galvanized steel shall be fixed on both sides using dowels embedded in epoxy grout. Backer rod, primer and approved elastomeric or polysulphide sealant shall be applied to seal the joint, ensuring water-tightness and flexibility. Work shall include all labour, tools, equipment, safety measures, traffic control, and environmental compliance, and shall be executed as per drawings and direction of Engineer-in-Charge.
</t>
    </r>
    <r>
      <rPr>
        <b/>
        <sz val="14"/>
        <color theme="1"/>
        <rFont val="Poppins"/>
      </rPr>
      <t>The rate shall include</t>
    </r>
    <r>
      <rPr>
        <sz val="14"/>
        <color theme="1"/>
        <rFont val="Poppins"/>
      </rPr>
      <t xml:space="preserve"> cost of all materials, cutting, cleaning, surface preparation, fixing, sealing, curing, waste disposal, safety arrangements, and incidental charges for completing the work in all respects.</t>
    </r>
  </si>
  <si>
    <r>
      <rPr>
        <b/>
        <sz val="14"/>
        <color theme="1"/>
        <rFont val="Poppins"/>
      </rPr>
      <t>Providing Seal for Strip Seal Expansion Joint</t>
    </r>
    <r>
      <rPr>
        <sz val="14"/>
        <color theme="1"/>
        <rFont val="Poppins"/>
      </rPr>
      <t xml:space="preserve">
Providing and fixing </t>
    </r>
    <r>
      <rPr>
        <b/>
        <sz val="14"/>
        <color theme="1"/>
        <rFont val="Poppins"/>
      </rPr>
      <t>elastomeric sealing element (seal only)</t>
    </r>
    <r>
      <rPr>
        <sz val="14"/>
        <color theme="1"/>
        <rFont val="Poppins"/>
      </rPr>
      <t xml:space="preserve"> in existing strip seal expansion joint assembly as per Clause 2600 of MoRTH Specifications and IRC 83 (Part II). The work includes removal of old seal (if any), thorough cleaning of seal grooves using air compressor/wire brush, application of adhesive/primer if required, and inserting new approved elastomeric seal ensuring uniform compression. 
</t>
    </r>
    <r>
      <rPr>
        <b/>
        <sz val="14"/>
        <color theme="1"/>
        <rFont val="Poppins"/>
      </rPr>
      <t>Rate includes all</t>
    </r>
    <r>
      <rPr>
        <sz val="14"/>
        <color theme="1"/>
        <rFont val="Poppins"/>
      </rPr>
      <t xml:space="preserve"> labour, equipment, cleaning, sealant, primer, installation of sealing strip, quality checks, and disposal of removed material in compliance with environmental guidelines. Seal shall be UV and fatigue resistant, suitable for repeated vehicular movements, and capable of withstanding temperature variations.
MoRTH Ref: Clause 2607
Relevant Codes: IRC 83 Part II, IS 12118:1987</t>
    </r>
  </si>
  <si>
    <r>
      <rPr>
        <b/>
        <sz val="14"/>
        <color theme="1"/>
        <rFont val="Poppins"/>
      </rPr>
      <t>Reconstruction of RCC Crash Barrier (Post Dismantling)</t>
    </r>
    <r>
      <rPr>
        <sz val="14"/>
        <color theme="1"/>
        <rFont val="Poppins"/>
      </rPr>
      <t xml:space="preserve">
Construction of new RCC crash barrier in place of a damaged/dismantled barrier, including preparation of base surface, layout marking, supplying and fixing steel reinforcement conforming to IS:1786, fixing dowel bars/anchor rebars (wherever required) by core drilling and grouting with approved resin-based compound, providing and fixing steel formwork, and placing M40 grade concrete using mechanical/manual methods. Scope includes proper compaction by needle vibrators, finishing, curing for minimum 7 days, de-shuttering, and surface rectification, all in line with approved drawings and site requirements.
This work shall be carried out as per MoRTH Specifications Sections 1700 (Concrete), 1500 (Formwork), 1600 (Reinforcement), and Section 2703 (for crash barrier dimensions and geometry). The contractor shall take utmost care to ensure proper jointing with existing structure and reinforcement continuity for safety performance.
</t>
    </r>
    <r>
      <rPr>
        <b/>
        <sz val="14"/>
        <color theme="1"/>
        <rFont val="Poppins"/>
      </rPr>
      <t xml:space="preserve">Rate includes all </t>
    </r>
    <r>
      <rPr>
        <sz val="14"/>
        <color theme="1"/>
        <rFont val="Poppins"/>
      </rPr>
      <t>materials, labour, equipment, safety barriers, curing, site cleaning, and incidental works. No extra payment shall be made for dowel fixing, formwork over uneven base, or working in restricted locations. Finished barrier shall be true in line and level, with uniform cross-section and surface finish.</t>
    </r>
  </si>
  <si>
    <r>
      <rPr>
        <b/>
        <sz val="14"/>
        <color theme="1"/>
        <rFont val="Poppins"/>
      </rPr>
      <t xml:space="preserve">Drainage Spouts and Appurtenances (MoRTH Clause 2705)
</t>
    </r>
    <r>
      <rPr>
        <sz val="14"/>
        <color theme="1"/>
        <rFont val="Poppins"/>
      </rPr>
      <t>This item includes all charges towards provision, replacement, or rectification of drainage spouts and their associated components as per MoRTH Specifications Clause 2705 and as directed by the Engineer-in-charge. Detailed scope is covered under the following sub-items:</t>
    </r>
  </si>
  <si>
    <r>
      <rPr>
        <b/>
        <sz val="14"/>
        <color theme="1"/>
        <rFont val="Poppins"/>
      </rPr>
      <t>Replacement/Providing of Drainage Spout Assembly</t>
    </r>
    <r>
      <rPr>
        <sz val="14"/>
        <color theme="1"/>
        <rFont val="Poppins"/>
      </rPr>
      <t xml:space="preserve">
The work includes providing and fixing new drainage spout assemblies or replacing damaged/non-functional ones to ensure effective deck drainage of bridge superstructures. The scope covers supply, fabrication, and installation of spout assemblies as per MoRTH Specifications Clause 2705, including spout body, MS grating, connecting down take pipe, brackets, fasteners, and protective coatings. The spouts shall be made of mild steel conforming to IS:2062, hot-dip galvanized or epoxy-painted for corrosion resistance, and of dimensions suitable for ensuring proper drainage as per site conditions. The assembly shall be fixed by drilling through the deck wearing coat and securely embedding into the drainage recess using approved sealants and fasteners. All loose concrete shall be repaired prior to fixing, and proper alignment and slope shall be ensured. This item includes removal of debris, disposal of old/damaged components, reinstatement of wearing coat around the spout, and restoration of any surface affected during work. The contractor shall supply all men, materials, and machinery required and carry out the work with proper safety, traffic control, and due diligence under the guidance of the Engineer-in-charge.
</t>
    </r>
    <r>
      <rPr>
        <b/>
        <sz val="14"/>
        <color theme="1"/>
        <rFont val="Poppins"/>
      </rPr>
      <t>Rate includes the cost of</t>
    </r>
    <r>
      <rPr>
        <sz val="14"/>
        <color theme="1"/>
        <rFont val="Poppins"/>
      </rPr>
      <t xml:space="preserve"> all materials (spout body, grating, down take pipe, fasteners, sealants), fabrication, protective coatings, transportation, skilled and unskilled labour, machinery, surface preparation, disposal of dismantled material, and all incidental works required for completing the job in accordance with MoRTH specifications and direction of Engineer-in-charge.</t>
    </r>
  </si>
  <si>
    <r>
      <rPr>
        <b/>
        <sz val="14"/>
        <color theme="1"/>
        <rFont val="Poppins"/>
      </rPr>
      <t>Provision of Missing MS Grating over Drainage Spouts</t>
    </r>
    <r>
      <rPr>
        <sz val="14"/>
        <color theme="1"/>
        <rFont val="Poppins"/>
      </rPr>
      <t xml:space="preserve">
This item includes providing and fixing MS grating over existing drainage spouts wherever missing, as per MoRTH Clause 2705. The grating shall be fabricated from mild steel flats of adequate strength and spacing to allow unimpeded flow of water and to prevent debris ingress. The size and configuration of the grating shall suit the existing spout mouth and shall be fixed securely either by welding or bolting as per site condition and as directed by the Engineer-in-charge. The MS grating shall be hot-dip galvanized or epoxy painted to prevent corrosion and ensure long life. If any reshaping or cleaning of the spout mouth is required before installation, it shall be done carefully. This item also includes removal of rust or scaling from the existing spout where necessary, and surface preparation before fixing the grating. The contractor shall be responsible for the supply of all required men, materials, and tools, and shall ensure that work is carried out with proper traffic safety, without disturbing the drainage system, and with due diligence as per standard specifications.
</t>
    </r>
    <r>
      <rPr>
        <b/>
        <sz val="14"/>
        <color theme="1"/>
        <rFont val="Poppins"/>
      </rPr>
      <t>Rate includes cost of</t>
    </r>
    <r>
      <rPr>
        <sz val="14"/>
        <color theme="1"/>
        <rFont val="Poppins"/>
      </rPr>
      <t xml:space="preserve"> fabrication, galvanization/painting, transportation, welding/bolting, labour, surface cleaning, minor chipping, rust removal, site preparation, safety arrangements, and all other accessories and tools required to complete the work as per the specifications and direction of the Engineer-in-charge.</t>
    </r>
  </si>
  <si>
    <r>
      <rPr>
        <b/>
        <sz val="14"/>
        <color theme="1"/>
        <rFont val="Poppins"/>
      </rPr>
      <t xml:space="preserve">Replacement of Missing/Damaged Down Take Pipe (PVC)
</t>
    </r>
    <r>
      <rPr>
        <sz val="14"/>
        <color theme="1"/>
        <rFont val="Poppins"/>
      </rPr>
      <t xml:space="preserve">This item includes supplying and fixing missing or damaged down take pipes connected to drainage spouts, as per MoRTH Clause 2705. The down take pipe shall be made of PVC (Polyvinyl Chloride), conforming to IS:4985 or other relevant standards, with a suitable diameter as per the design requirements. The pipe shall be properly anchored to the substructure using clamps or brackets, ensuring the alignment and slope are adequate for the drainage system to function without leakage or water splashing.
In case the previous pipe or clamps were embedded, necessary chipping and re-concreting shall be done to restore the original position and strength of the system. The work includes cutting, jointing, and sealing the pipe with approved PVC solvent cement or adhesive to ensure a leak-proof connection. The joints must be sealed to prevent water leakage, and all necessary measures shall be undertaken to avoid damage during the replacement process.
All necessary scaffolding, working platforms, safety harnesses, and protective measures shall be ensured during the execution of this work. The contractor shall deploy skilled manpower, quality materials, and required machinery, and complete the work as per standard practices, ensuring compliance with the specifications to the satisfaction of the Engineer-in-charge.
</t>
    </r>
    <r>
      <rPr>
        <b/>
        <sz val="14"/>
        <color theme="1"/>
        <rFont val="Poppins"/>
      </rPr>
      <t xml:space="preserve">
The rate includes the cost of </t>
    </r>
    <r>
      <rPr>
        <sz val="14"/>
        <color theme="1"/>
        <rFont val="Poppins"/>
      </rPr>
      <t>PVC pipes, clamps, fasteners, brackets, fabrication, adhesives, sealants, cutting, jointing, labour, disposal of old pipes, tools, and all incidentals necessary to complete the work in a safe and workmanlike manner, as per MoRTH specifications and as directed by the Engineer-in-charge.</t>
    </r>
  </si>
  <si>
    <r>
      <rPr>
        <b/>
        <sz val="14"/>
        <color theme="1"/>
        <rFont val="Poppins"/>
      </rPr>
      <t>Sealing of Cracks in RCC Members by V-Groove Cutting and Sealing with Epoxy Mortar</t>
    </r>
    <r>
      <rPr>
        <sz val="14"/>
        <color theme="1"/>
        <rFont val="Poppins"/>
      </rPr>
      <t xml:space="preserve">
All charges for preparing and sealing of visible or identified cracks in RCC structural elements (such as deck slab, crash barrier, pier cap, etc.) using epoxy mortar, including forming V-groove of appropriate width and depth using suitable tools (grinder/cutter), thorough cleaning of the groove and adjoining surface with air/water jet and wire brush to remove all dust, laitance, or loose particles, application of epoxy-based bond coat on the prepared groove and surrounding concrete surface, and subsequent filling of the groove using a pre-approved non-shrink, high-strength epoxy mortar conforming to manufacturer’s recommendations. The epoxy mortar shall be applied in layers if required, ensuring complete filling of the groove, proper compaction, and a flush finish with adjoining surface. The final surface shall be finished to match the existing profile and be cured as per epoxy system requirement.
The epoxy materials used shall conform to relevant provisions of IRC:SP-80, MoRTH Clause 2800, and manufacturers' specifications. All operations shall be carried out under controlled conditions with surface temperature and moisture levels suited for epoxy application, as per the material technical data sheet.
</t>
    </r>
    <r>
      <rPr>
        <b/>
        <sz val="14"/>
        <color theme="1"/>
        <rFont val="Poppins"/>
      </rPr>
      <t>Rate includes all</t>
    </r>
    <r>
      <rPr>
        <sz val="14"/>
        <color theme="1"/>
        <rFont val="Poppins"/>
      </rPr>
      <t xml:space="preserve"> labour, materials (including epoxy system), V-groove cutting, surface preparation, bond coat, filling, tools, safety equipment, and consumables required to complete the work in a professional and durable manner. The contractor shall make necessary arrangements to access work locations at any height or depth with due safety, and shall complete the work to the satisfaction of the Engineer-in-Charge.</t>
    </r>
  </si>
  <si>
    <r>
      <rPr>
        <b/>
        <sz val="14"/>
        <color theme="1"/>
        <rFont val="Poppins"/>
      </rPr>
      <t xml:space="preserve">Provision and Installation of Grouting Nipples for Pressure Injection in RCC Structures (using Non-return Valve (NRV) Nipples)
</t>
    </r>
    <r>
      <rPr>
        <sz val="14"/>
        <color theme="1"/>
        <rFont val="Poppins"/>
      </rPr>
      <t>This item covers all necessary operations for the provision and secure installation of 12 mm diameter steel grouting nipples with Non-return Valve (NRV) in RCC members for the purpose of pressure injection grouting. The work includes core drilling of holes ranging from 16 mm to 25 mm in diameter and 50 mm to 150 mm in depth at intervals of approximately 300 mm center-to-center, as per site requirements and grouting layout approved by the Engineer-in-Charge.
After drilling, the holes shall be cleaned thoroughly, and the steel NRV nipples shall be fixed firmly using an approved fixing compound to ensure leakproof anchorage suitable for pressure injection using Polymer Modified Cementitious (PMC) grout or Epoxy resin, as per the technical specifications. The NRV nipple shall be specifically designed to prevent the backflow of injected material, ensuring that the grouting pressure is maintained during the injection process.
Upon completion of the grouting process, all installed nipples shall be either cut flush with the surface or removed, and the holes shall be sealed with epoxy mortar or equivalent sealant to restore structural surface continuity.</t>
    </r>
    <r>
      <rPr>
        <b/>
        <sz val="14"/>
        <color theme="1"/>
        <rFont val="Poppins"/>
      </rPr>
      <t xml:space="preserve">
Rate includes: </t>
    </r>
    <r>
      <rPr>
        <sz val="14"/>
        <color theme="1"/>
        <rFont val="Poppins"/>
      </rPr>
      <t>Cost of all materials including steel NRV nipples and fixing compound, labour for drilling, insertion, fixing, cutting/removal, surface preparation, cleaning, sealing of holes post grouting, tools &amp; tackles, and all incidental items necessary to complete the work in accordance with MoRTH Specification Section 2800 and as per directions of the Engineer-in-Charge.</t>
    </r>
  </si>
  <si>
    <r>
      <t xml:space="preserve">Low Viscosity Epoxy Pressure Injection Grouting in RCC Members (using Non-return valve (NRV) nipples)
</t>
    </r>
    <r>
      <rPr>
        <sz val="14"/>
        <color theme="1"/>
        <rFont val="Poppins"/>
      </rPr>
      <t xml:space="preserve">
This item includes all operations required for pressure injection grouting using low viscosity epoxy resin to fill cracks and voids in RCC members, ensuring monolithic structural restoration. The epoxy grout shall be a two-component system (resin and hardener) such as Sikadur-52 (LP) or equivalent conforming to MoRTH Specifications Clause 2803, mixed in specified proportions as recommended by the manufacturer to achieve a minimum compressive strength of 4 kg/cm².
Injection shall be carried out using a pressure grouting pump, ensuring proper penetration of epoxy into hairline and fine cracks through previously installed grouting nipples, which shall be Non-return valve (NRV) type nipples spaced as per the engineer’s direction. The NRV nipples shall allow for unidirectional flow of the grout, preventing any backflow during the injection process. The grouting pressure and flow shall be controlled to avoid overpressurization and material wastage. Grouting shall be continued until refusal or confirmed crack filling is achieved. Surface temperature, humidity, and substrate moisture content shall be verified prior to application, as per product requirements.
Post injection, the surface shall be sealed, NRV nipples removed (if not reusable), and the area finished to match the adjoining surface. Grouting shall be executed by skilled personnel trained in handling epoxy-based systems, with due consideration to safety protocols for handling reactive materials.
</t>
    </r>
    <r>
      <rPr>
        <b/>
        <sz val="14"/>
        <color theme="1"/>
        <rFont val="Poppins"/>
      </rPr>
      <t xml:space="preserve">
Rate includes:</t>
    </r>
    <r>
      <rPr>
        <sz val="14"/>
        <color theme="1"/>
        <rFont val="Poppins"/>
      </rPr>
      <t xml:space="preserve"> Cost of approved epoxy resin system including all components, mixing, application, cleaning, labour, pressure grouting equipment, sealing of cracks and injection points, removal of NRV nipples, and all tools, safety measures, and incidentals to complete the job as per specifications and direction of the Engineer-in-Charge.</t>
    </r>
  </si>
  <si>
    <r>
      <rPr>
        <b/>
        <sz val="14"/>
        <color theme="1"/>
        <rFont val="Poppins"/>
      </rPr>
      <t>Repair of Damaged Concrete Surfaces Using Polymer Modified Mortar (PMM Mortar) up to 50mm Thickness</t>
    </r>
    <r>
      <rPr>
        <sz val="14"/>
        <color theme="1"/>
        <rFont val="Poppins"/>
      </rPr>
      <t xml:space="preserve">
This item includes all charges for removal of damaged, cracked, leached, honeycombed, or spalled concrete in RCC structural members such as piers, pier caps, abutments, abutment caps, crash barriers, and superstructures; followed by surface preparation and application of Polymer Modified Cement (PMM) mortar not exceeding 50 mm thickness per layer. The work shall be executed as per MoRTH Specifications Clause 2804.2 and in accordance with the directions of the Engineer-in-Charge.
</t>
    </r>
    <r>
      <rPr>
        <b/>
        <sz val="14"/>
        <color theme="1"/>
        <rFont val="Poppins"/>
      </rPr>
      <t>Scope of Work Includes:</t>
    </r>
    <r>
      <rPr>
        <sz val="14"/>
        <color theme="1"/>
        <rFont val="Poppins"/>
      </rPr>
      <t xml:space="preserve">
</t>
    </r>
    <r>
      <rPr>
        <b/>
        <sz val="14"/>
        <color theme="1"/>
        <rFont val="Poppins"/>
      </rPr>
      <t>Concrete Removal:</t>
    </r>
    <r>
      <rPr>
        <sz val="14"/>
        <color theme="1"/>
        <rFont val="Poppins"/>
      </rPr>
      <t xml:space="preserve"> Manual or mechanical removal of delaminated, loose, or deteriorated concrete using hammers, pneumatic tools, or hydro-demolition. Concrete shall be removed to sound substrate based on visual/NDT-based inspection. Adjacent healthy concrete and embedded reinforcement shall be preserved. All debris shall be removed and disposed of safely per Clause 112.
</t>
    </r>
    <r>
      <rPr>
        <b/>
        <sz val="14"/>
        <color theme="1"/>
        <rFont val="Poppins"/>
      </rPr>
      <t>Surface Preparation:</t>
    </r>
    <r>
      <rPr>
        <sz val="14"/>
        <color theme="1"/>
        <rFont val="Poppins"/>
      </rPr>
      <t xml:space="preserve"> Cleaning of exposed surfaces using high-pressure water jetting or sand blasting to achieve a rough, laitance-free profile. Exposed rebars shall be cleaned of rust and corrosion using CICO Rust Clean or its equivalent, and the surface shall be kept in SSD condition.
</t>
    </r>
    <r>
      <rPr>
        <b/>
        <sz val="14"/>
        <color theme="1"/>
        <rFont val="Poppins"/>
      </rPr>
      <t>Reinforcement Treatment:</t>
    </r>
    <r>
      <rPr>
        <sz val="14"/>
        <color theme="1"/>
        <rFont val="Poppins"/>
      </rPr>
      <t xml:space="preserve"> Corroded rebars shall be coated with Zinc-rich epoxy primer (e.g., CICO Zincilate 500 or equivalent) for corrosion protection.
</t>
    </r>
    <r>
      <rPr>
        <b/>
        <sz val="14"/>
        <color theme="1"/>
        <rFont val="Poppins"/>
      </rPr>
      <t>Bond Coat Application:</t>
    </r>
    <r>
      <rPr>
        <sz val="14"/>
        <color theme="1"/>
        <rFont val="Poppins"/>
      </rPr>
      <t xml:space="preserve"> Bond coat shall be applied on prepared surfaces using approved products like Nitobond EP or its equivalent to enhance adhesion.
</t>
    </r>
    <r>
      <rPr>
        <b/>
        <sz val="14"/>
        <color theme="1"/>
        <rFont val="Poppins"/>
      </rPr>
      <t>PMC Mortar Application:</t>
    </r>
    <r>
      <rPr>
        <sz val="14"/>
        <color theme="1"/>
        <rFont val="Poppins"/>
      </rPr>
      <t xml:space="preserve"> Polymer modified cement mortar containing 10% polymer by weight (e.g., Tapecrete P151 or equivalent) shall be mixed and applied in layers up to 50 mm thickness using trowels. The mix shall be prepared using slow-speed mechanical mixers and placed to match the original concrete profile.
</t>
    </r>
    <r>
      <rPr>
        <b/>
        <sz val="14"/>
        <color theme="1"/>
        <rFont val="Poppins"/>
      </rPr>
      <t>Finishing &amp; Curing:</t>
    </r>
    <r>
      <rPr>
        <sz val="14"/>
        <color theme="1"/>
        <rFont val="Poppins"/>
      </rPr>
      <t xml:space="preserve"> Final surface shall be finished as required and curing shall be carried out using approved curing compound (e.g., CICO Cure-free or equivalent) or moist curing for not less than 7 days.
</t>
    </r>
    <r>
      <rPr>
        <b/>
        <sz val="14"/>
        <color theme="1"/>
        <rFont val="Poppins"/>
      </rPr>
      <t xml:space="preserve">Rate Includes:
</t>
    </r>
    <r>
      <rPr>
        <sz val="14"/>
        <color theme="1"/>
        <rFont val="Poppins"/>
      </rPr>
      <t>Cost of all materials including polymer additive, cement, sand, rust remover, zinc-rich primer, bonding agent, curing compound; labour; equipment for concrete removal and mixing; surface preparation tools; access equipment; all safety gear; collection and disposal of debris; and any incidental items required to complete the work in accordance with specifications and directions of the Engineer-in-Charge.</t>
    </r>
  </si>
  <si>
    <r>
      <rPr>
        <b/>
        <sz val="14"/>
        <color theme="1"/>
        <rFont val="Poppins"/>
      </rPr>
      <t>Injection of Polymer Cement Grout with Non-Shrink Additive at 4 kg/cm² Pressure using NRV Nipples</t>
    </r>
    <r>
      <rPr>
        <sz val="14"/>
        <color theme="1"/>
        <rFont val="Poppins"/>
      </rPr>
      <t xml:space="preserve">
All charges for providing and injecting polymer cement grout composed of Ordinary Portland Cement (OPC) mixed with 10% polymer additive by weight of cement (e.g., Tapcrete-151 or its equivalent) and 0.5% to 1% non-shrink compound (e.g., Cico NSPGC or its equivalent), into cracks, voids, or honeycombed concrete sections at a minimum injection pressure of 4 kg/cm² using approved mechanical grouting equipment, including surface sealing, fixing of non-return valve (NRV) type nipples, grout preparation, progressive injection, and post-injection sealing, as per MoRTH Specifications Clause 2806 and directions of the Engineer-in-Charge.
The work includes cleaning and preparation of concrete surfaces and cracks, drilling injection holes if required, fixing NRV nipples to permit controlled one-way grout flow, sealing cracks to avoid grout leakage, and mixing the grout to specified proportions ensuring homogeneity and flowability. Grouting shall be done progressively using suitable pumps and techniques to ensure complete filling and bonding of internal voids. Post-grouting sealing of ports and curing of injected areas shall be completed using compatible materials.
</t>
    </r>
    <r>
      <rPr>
        <b/>
        <sz val="14"/>
        <color theme="1"/>
        <rFont val="Poppins"/>
      </rPr>
      <t>Rate includes all</t>
    </r>
    <r>
      <rPr>
        <sz val="14"/>
        <color theme="1"/>
        <rFont val="Poppins"/>
      </rPr>
      <t xml:space="preserve"> materials, consumables, equipment, NRV type nipples, labour, safety measures, documentation, and disposal of waste as required for successful execution of the activity.</t>
    </r>
  </si>
  <si>
    <r>
      <rPr>
        <b/>
        <sz val="14"/>
        <color theme="1"/>
        <rFont val="Poppins"/>
      </rPr>
      <t xml:space="preserve">Carbon Fibre Wrapping for Strengthening of Structural Members
</t>
    </r>
    <r>
      <rPr>
        <sz val="14"/>
        <color theme="1"/>
        <rFont val="Poppins"/>
      </rPr>
      <t xml:space="preserve">
All charges for providing and applying Carbon Fibre Reinforced Polymer (CFRP) wrapping for structural strengthening or jacketing of girders or other structural components, using </t>
    </r>
    <r>
      <rPr>
        <b/>
        <sz val="14"/>
        <color theme="1"/>
        <rFont val="Poppins"/>
      </rPr>
      <t xml:space="preserve">high-strength CFRP bonded </t>
    </r>
    <r>
      <rPr>
        <sz val="14"/>
        <color theme="1"/>
        <rFont val="Poppins"/>
      </rPr>
      <t xml:space="preserve">with epoxy resin or equivalent polymer matrix adhesive, in accordance with manufacturer’s specifications, relevant design calculations, and as directed by the Engineer-in-Charge. The activity shall comply with IS 1343:2012, ACI 440.2R-17, and ASTM D3039 standards for tensile strength and structural application.
The scope includes thorough surface preparation of the concrete substrate by mechanical grinding or sandblasting to ensure removal of laitance, oil, grease, or any bond-inhibiting material, followed by application of CFRP sheets using appropriate tools and techniques to ensure full contact and proper resin impregnation. The applied system shall be allowed to cure as per the manufacturer’s recommended protocol. Final inspection shall be conducted to verify uniform bonding and proper alignment, and any defects shall be rectified. 
</t>
    </r>
    <r>
      <rPr>
        <b/>
        <sz val="14"/>
        <color theme="1"/>
        <rFont val="Poppins"/>
      </rPr>
      <t>The rate includes</t>
    </r>
    <r>
      <rPr>
        <sz val="14"/>
        <color theme="1"/>
        <rFont val="Poppins"/>
      </rPr>
      <t xml:space="preserve"> cost of all materials (CFRP sheet, resin, etc.), labour, surface preparation, safety measures, equipment, and testing required to complete the work in all respects.</t>
    </r>
  </si>
  <si>
    <r>
      <rPr>
        <b/>
        <sz val="14"/>
        <color theme="1"/>
        <rFont val="Poppins"/>
      </rPr>
      <t>Providing and Laying of Micro-concrete for Structural Repairs</t>
    </r>
    <r>
      <rPr>
        <sz val="14"/>
        <color theme="1"/>
        <rFont val="Poppins"/>
      </rPr>
      <t xml:space="preserve">
All charges for providing and laying flowable micro-concrete by removing/dismantling damaged concrete portions to a pre-defined profile, cleaning the exposed surface and reinforcement with Rust remover (such as CICO Rustoclean or equivalent), followed by application of one coat of zinc-rich primer (e.g., CICO Zincilate 500 or equivalent) on exposed rebars, and a suitable bond coat (e.g., Nitobond or equivalent) on the prepared concrete substrate. Micro-concrete shall be mixed in 1:1 ratio (1 part micro-concrete to 1 part 10mm down well-graded aggregates), placed by gravity flow or pump into properly supported, rigid and leakproof formwork as per manufacturer’s guidelines and site conditions.
The material shall meet the performance requirements of ASTM C 109:99, ASTM C 307, and BS 1881 Part 207, ensuring minimum shrinkage, high flowability, corrosion resistance, and compressive strength as specified. Reinforcement, if corroded or insufficient, shall be cleaned and/or supplemented as per structural direction. No mechanical vibration is permitted during placement. The repaired surface shall be finished flush with the surrounding concrete and cured using approved methods. The entire work shall be executed as per MoRTH Clauses 1700 &amp; 2800 and under the direction of Engineer-in-Charge.
</t>
    </r>
    <r>
      <rPr>
        <b/>
        <sz val="14"/>
        <color theme="1"/>
        <rFont val="Poppins"/>
      </rPr>
      <t xml:space="preserve">Rate includes:
</t>
    </r>
    <r>
      <rPr>
        <sz val="14"/>
        <color theme="1"/>
        <rFont val="Poppins"/>
      </rPr>
      <t xml:space="preserve">• Removal/dismantling of damaged concrete portions
• Cleaning of exposed reinforcement and application of anti-corrosive coating (CICO Rustoclean or equivalent)
• Application of zinc-rich primer on reinforcement (CICO Zincilate 500 or equivalent)
• Bond coat application (e.g., Nitobond or equivalent)
• Mixing and laying of micro-concrete in the specified 1:1 ratio with aggregates
• Ensuring the formwork is rigid and leakproof, and placing the concrete without mechanical vibration
• Curing of the concrete to prevent premature drying
• All necessary equipment and labor
</t>
    </r>
  </si>
  <si>
    <r>
      <rPr>
        <b/>
        <sz val="14"/>
        <color theme="1"/>
        <rFont val="Poppins"/>
      </rPr>
      <t>Providing and fixing of Mild Steel (MS) lining plates (8mm thick) for jacketing and structural strengthening of pedestals</t>
    </r>
    <r>
      <rPr>
        <sz val="14"/>
        <color theme="1"/>
        <rFont val="Poppins"/>
      </rPr>
      <t xml:space="preserve">
All charges for providing and fixing MS lining plates of 8mm thickness for jacketing and structural strengthening of pedestals on all sides, including surface preparation of the existing pedestal by chipping, cleaning, and exposing sound concrete. The work includes fabrication of Mild Steel plates conforming to IS 2062 Grade E250, cutting, edge preparation, bending as per site requirement, and fixing around pedestal using anchor bolts (minimum M16, Hilti/Equivalent) or shear connectors embedded in epoxy grout. The plates shall be fully welded along the vertical and horizontal joints using approved low-hydrogen electrodes (E7018 or equivalent), ensuring continuous structural bonding. All exposed metal surfaces shall be cleaned to SA 2.5 finish using mechanical methods, then applied with one coat of zinc-rich primer (minimum 60 microns) and two coats of anti-corrosive epoxy paint (DFT 120 microns minimum) conforming to IS 1477 &amp; IS 8629. Gaps between steel plate and concrete shall be pressure-grouted or sealed using epoxy mortar (Fosroc/Sika/Equivalent) to prevent water ingress. The fixing shall be executed strictly as per approved structural drawings and MoRTH Clause 804, including all scaffolding, staging, tools, tackles, welding equipment, grinding machines, safety gear (PPE), material handling, transportation, and skilled manpower. 
</t>
    </r>
    <r>
      <rPr>
        <b/>
        <sz val="14"/>
        <color theme="1"/>
        <rFont val="Poppins"/>
      </rPr>
      <t>Rate includes the</t>
    </r>
    <r>
      <rPr>
        <sz val="14"/>
        <color theme="1"/>
        <rFont val="Poppins"/>
      </rPr>
      <t xml:space="preserve"> cost of all labour, materials, tools, machinery, consumables, surface protection works, and safety arrangements required to complete the work in all respects to the satisfaction of the Engineer-in-Charge.</t>
    </r>
  </si>
  <si>
    <t>Jacking of Structural Members with M-40 Concrete (150 mm to 175mm Thick)</t>
  </si>
  <si>
    <r>
      <rPr>
        <b/>
        <sz val="12"/>
        <color theme="1"/>
        <rFont val="Poppins"/>
      </rPr>
      <t>Clearing and Grubbing Around Structures (Including RE Panels, Walls, and Medians)</t>
    </r>
    <r>
      <rPr>
        <sz val="12"/>
        <color theme="1"/>
        <rFont val="Poppins"/>
      </rPr>
      <t xml:space="preserve">
Clearing and grubbing debris spilled over structures including removal of vegetation, bushes, grass, shrubs, and trees up to 300 mm girth, along with extraction of stumps and cutting around RE panels, walls, and medians. The work includes disposal of unserviceable material and stacking of serviceable items as per instructions, with all necessary leads and lifts. The activity shall be executed in line with MoRTH Clause 201 and the detailed methodology outlined in the approved Scope document.
The quoted rate shall include all costs necessary to complete the work in accordance with the specifications, drawings and directions of the Engineer-in-Charge, including but not limited to the cost of all labour, materials, machinery, tools, plants, transportation, handling, testing, safety arrangements, temporary works and site clearance, whether specifically mentioned or implied.</t>
    </r>
  </si>
  <si>
    <r>
      <rPr>
        <b/>
        <sz val="12"/>
        <color theme="1"/>
        <rFont val="Poppins"/>
      </rPr>
      <t>Dismantling of Existing Concrete Structures</t>
    </r>
    <r>
      <rPr>
        <sz val="12"/>
        <color theme="1"/>
        <rFont val="Poppins"/>
      </rPr>
      <t xml:space="preserve">
Dismantling of existing concrete structure including breaking and removal of concrete, cutting and removal of embedded reinforcement, clearing the site, and transportation and disposal of debris to an approved disposal site, all as directed by the Engineer-in-Charge. The work shall be executed using appropriate equipment and safety measures to prevent any damage to adjoining structures. The activity shall be executed in accordance with the methodology provided in the approved Scope document and relevant specifications.
The quoted rate shall include all costs necessary to complete the work in accordance with the specifications, drawings and directions of the Engineer-in-Charge, including but not limited to the cost of all labour, materials, machinery, tools, plants, transportation, handling, testing, safety arrangements, temporary works and site clearance, whether specifically mentioned or implied.</t>
    </r>
  </si>
  <si>
    <r>
      <rPr>
        <b/>
        <sz val="12"/>
        <color theme="1"/>
        <rFont val="Poppins"/>
      </rPr>
      <t>Construction of Subgrade</t>
    </r>
    <r>
      <rPr>
        <sz val="12"/>
        <color theme="1"/>
        <rFont val="Poppins"/>
      </rPr>
      <t xml:space="preserve">
Construction of subgrade with approved material obtained from borrow pits, transported with all lifts and leads, including royalty, and spread in uniform layers of not more than 250 mm thickness. The material shall meet the quality requirements specified in MoRTH Clause 305, ensuring compliance with gradation, plasticity, and moisture content parameters. Compaction of the subgrade shall achieve a minimum of 97% of Maximum Dry Density (MDD) as per IS 2720 (Part 8) using mechanical equipment. Grading shall be performed to ensure the required slope, alignment, and stability, with final finishing to the levels specified in the approved drawings. The work includes surface dressing, preparation of shoulders for proper drainage, and all necessary field and laboratory tests, such as field density and moisture content tests, to verify compliance with Table 300-2 of MoRTH specifications. The item covers all costs for material procurement, royalty, transportation, labor, machinery, and incidental works. Safety measures and environmental compliance shall be ensured during execution. The final surface shall be stable, durable, and suitable for traffic loading, conforming to project specifications and ensuring proper integration with adjacent structures.</t>
    </r>
  </si>
  <si>
    <r>
      <rPr>
        <b/>
        <sz val="12"/>
        <color theme="1"/>
        <rFont val="Poppins"/>
      </rPr>
      <t xml:space="preserve">Repair of Eroded Side Slopes near Structures (Quarter Coning Areas) Using Select Fill
</t>
    </r>
    <r>
      <rPr>
        <sz val="12"/>
        <color theme="1"/>
        <rFont val="Poppins"/>
      </rPr>
      <t xml:space="preserve">
The work includes all activities related to restoring eroded or damaged side slopes (quarter coning) around culverts, bridges, and other road structures using approved select earth fill. The scope involves removing loose debris, dressing the existing slope profile, placing select earth material in layers, and compacting each layer by hand-ramming or light mechanical tamping to ensure slope stability. The final slope shall be dressed to match the original embankment geometry (typically 2H:1V or as directed), ensuring uniformity and adequate drainage. The material used shall be free of organic matter, roots, or oversized clods, and sourced from an approved borrow area or designated stack. No stone pitching or turfing is included in this item.
Rate includes all charges for removing debris, spreading and levelling of approved earth, hand compaction, dressing of slope, transportation of material within lead, and all manpower, material, and incidental costs as per MoRTH Clause 305 &amp; 306 and as directed by the Engineer-in-Charge. Measurement shall be done in square metres of slope surface restored.</t>
    </r>
  </si>
  <si>
    <r>
      <rPr>
        <b/>
        <sz val="12"/>
        <color theme="1"/>
        <rFont val="Poppins"/>
      </rPr>
      <t>Application of Cement Paint on Concrete Handrails / Crash Barrier</t>
    </r>
    <r>
      <rPr>
        <sz val="12"/>
        <color theme="1"/>
        <rFont val="Poppins"/>
      </rPr>
      <t xml:space="preserve">
Providing and applying two coats of water-based cement paint on unplastered concrete surfaces of handrails / crash barrier after thorough surface preparation as per IS 2395 (Part 1): 1994 and IS 5410:1992. The surface shall be cleaned of all dirt, dust, grease, oil, efflorescence, and loose particles by wire brushing and water jetting, followed by drying. No primer is required if the surface is rough and porous; however, in case of smooth or dense surfaces, a compatible cement-based primer may be applied to ensure proper adhesion. The paint shall be applied at a coverage of 1 litre for every 2 sqm in each coat, ensuring uniform thickness, shade, and finish. All painting shall be carried out using appropriate tools such as brushes or rollers in two coats with sufficient drying time between coats as per manufacturer’s instructions and relevant IS standards.
</t>
    </r>
    <r>
      <rPr>
        <b/>
        <sz val="12"/>
        <color theme="1"/>
        <rFont val="Poppins"/>
      </rPr>
      <t>The quoted rate shall include</t>
    </r>
    <r>
      <rPr>
        <sz val="12"/>
        <color theme="1"/>
        <rFont val="Poppins"/>
      </rPr>
      <t xml:space="preserve"> all costs necessary to complete the work in accordance with the specifications, drawings and directions of the Engineer-in-Charge, including but not limited to the cost of all labour, materials, machinery, tools, plants, transportation, handling, testing, safety arrangements, temporary works and site clearance, whether specifically mentioned or implied.</t>
    </r>
  </si>
  <si>
    <r>
      <rPr>
        <b/>
        <sz val="12"/>
        <color theme="1"/>
        <rFont val="Poppins"/>
      </rPr>
      <t>Providing and fixing temporary double steel scaffolding system with safety features.</t>
    </r>
    <r>
      <rPr>
        <sz val="12"/>
        <color theme="1"/>
        <rFont val="Poppins"/>
      </rPr>
      <t xml:space="preserve">
Providing, erecting, maintaining, and removing temporary engineered double steel tubular scaffolding system or suspended platforms for safe access to elevated structures for all heights, conforming to IS 3696 and MoRTH Section 1500. The scaffolding shall include standards, ledgers, bracings, runners, toe boards, guardrails, and working platforms as per approved design. It shall be securely anchored, adequately stiffened, and safely accessible, ensuring structural stability throughout its use. Suspended platforms, if used, shall be supported with ropes, pulleys, counterweights, and non-slip decking, equipped with proper anchorage and fall protection systems.
All scaffolding shall be designed and erected by trained personnel, inspected before use, and maintained regularly, including after adverse weather. Safety measures such as PPE, safety harness anchorage points, debris netting, and temporary barriers near traffic zones shall be ensured. Post-use dismantling shall be carried out in a controlled manner.
</t>
    </r>
    <r>
      <rPr>
        <b/>
        <sz val="12"/>
        <color theme="1"/>
        <rFont val="Poppins"/>
      </rPr>
      <t>The quoted rate shall include</t>
    </r>
    <r>
      <rPr>
        <sz val="12"/>
        <color theme="1"/>
        <rFont val="Poppins"/>
      </rPr>
      <t xml:space="preserve"> all costs necessary to complete the work in accordance with the specifications, drawings and directions of the Engineer-in-Charge, including but not limited to the cost of all labour, materials, machinery, tools, plants, transportation, handling, testing, safety arrangements, temporary works and site clearance, whether specifically mentioned or implied.</t>
    </r>
  </si>
  <si>
    <r>
      <rPr>
        <b/>
        <sz val="12"/>
        <color theme="1"/>
        <rFont val="Poppins"/>
      </rPr>
      <t>Extra Reinforcement with Zinc-Rich Epoxy Coating</t>
    </r>
    <r>
      <rPr>
        <sz val="12"/>
        <color theme="1"/>
        <rFont val="Poppins"/>
      </rPr>
      <t xml:space="preserve">
All charges for providing and laying extra reinforcement wherever required for rehabilitation and strengthening work, including surface preparation and application of two coats of Zinc-rich epoxy primer (such as CICO Zincilate 500 or equivalent), ensuring uniform coverage and anti-corrosive protection. The coating shall be carried out as per manufacturer’s recommendations and MoRTH Specifications Clause 1600. The work shall include cleaning of steel surfaces, proper drying, application with brush or spray, and curing, complete in all respects.
</t>
    </r>
    <r>
      <rPr>
        <b/>
        <sz val="12"/>
        <color theme="1"/>
        <rFont val="Poppins"/>
      </rPr>
      <t>The quoted rate shall include</t>
    </r>
    <r>
      <rPr>
        <sz val="12"/>
        <color theme="1"/>
        <rFont val="Poppins"/>
      </rPr>
      <t xml:space="preserve"> all costs necessary to complete the work in accordance with the specifications, drawings, and directions of the Engineer-in-Charge, including but not limited to the cost of all labour, materials, machinery, tools, plants, transportation, handling, testing, safety arrangements, temporary works, and site clearance, whether specifically mentioned or implied.</t>
    </r>
  </si>
  <si>
    <r>
      <rPr>
        <b/>
        <sz val="12"/>
        <color theme="1"/>
        <rFont val="Poppins"/>
      </rPr>
      <t>Jacking of Structural Members with M-40 Concrete (150 mm to 175mm Thick)</t>
    </r>
    <r>
      <rPr>
        <sz val="12"/>
        <color theme="1"/>
        <rFont val="Poppins"/>
      </rPr>
      <t xml:space="preserve">
All charges for</t>
    </r>
    <r>
      <rPr>
        <b/>
        <sz val="12"/>
        <color theme="1"/>
        <rFont val="Poppins"/>
      </rPr>
      <t xml:space="preserve"> structural jacketing of beams, columns, or piers</t>
    </r>
    <r>
      <rPr>
        <sz val="12"/>
        <color theme="1"/>
        <rFont val="Poppins"/>
      </rPr>
      <t xml:space="preserve"> using M-40 grade concrete of </t>
    </r>
    <r>
      <rPr>
        <b/>
        <sz val="12"/>
        <color theme="1"/>
        <rFont val="Poppins"/>
      </rPr>
      <t>150 mm to 175mm thickness</t>
    </r>
    <r>
      <rPr>
        <sz val="12"/>
        <color theme="1"/>
        <rFont val="Poppins"/>
      </rPr>
      <t>, executed as part of rehabilitation/strengthening of deteriorated members, including</t>
    </r>
    <r>
      <rPr>
        <sz val="12"/>
        <rFont val="Poppins"/>
      </rPr>
      <t xml:space="preserve"> complete removal of loose or damaged concrete,</t>
    </r>
    <r>
      <rPr>
        <sz val="12"/>
        <color theme="1"/>
        <rFont val="Poppins"/>
      </rPr>
      <t xml:space="preserve"> </t>
    </r>
    <r>
      <rPr>
        <sz val="12"/>
        <rFont val="Poppins"/>
      </rPr>
      <t>surface roughening, exposure of existing reinforcement, cleaning of rebars using wire brush/sandblasting/high-pressure water jet, and applying anti-corrosive coating (Zinc-rich epoxy or equivalent) to existing reinforcement wherever required. The item includes supplying, cutting, bending, and fixing of new 12 mm diameter reinforcement bars @ 150 mm c/c both ways (or as per design) with proper lapping, anchorage, and tying with old rebars. All work shall be carried out with adequate surface preparation to ensure full bond between old and new concrete, including fixing of leak-proof formwork/shuttering, placement of M-40 grade concrete using conventio</t>
    </r>
    <r>
      <rPr>
        <sz val="12"/>
        <color theme="1"/>
        <rFont val="Poppins"/>
      </rPr>
      <t xml:space="preserve">nal, pumpable or self-compacting concrete as per design requirement, proper compaction with vibrators or suitable means, finishing of exposed surfaces, and curing by approved methods for the prescribed period.
</t>
    </r>
    <r>
      <rPr>
        <b/>
        <sz val="12"/>
        <color theme="1"/>
        <rFont val="Poppins"/>
      </rPr>
      <t xml:space="preserve">The quoted rate shall include </t>
    </r>
    <r>
      <rPr>
        <sz val="12"/>
        <color theme="1"/>
        <rFont val="Poppins"/>
      </rPr>
      <t>all costs necessary to complete the work in accordance with the specifications, drawings, and directions of the Engineer-in-Charge, including but not limited to labour, materials, machinery, shuttering, reinforcement, anti-corrosive treatment, curing, surface preparation, and all safety arrangements. No extra payment shall be made for working at any height, in congested zones, night work, or difficult access conditions. The work shall conform to MoRTH Specifications Section 1700 &amp; 2800, IRC-SP:84, and relevant IS Codes.</t>
    </r>
  </si>
  <si>
    <r>
      <rPr>
        <b/>
        <sz val="12"/>
        <color theme="1"/>
        <rFont val="Poppins"/>
      </rPr>
      <t>Lifting of Superstructure Span by Hydraulic Jacking (Span Length up to 50m)</t>
    </r>
    <r>
      <rPr>
        <sz val="12"/>
        <color theme="1"/>
        <rFont val="Poppins"/>
      </rPr>
      <t xml:space="preserve">
All-inclusive charges for safe and controlled </t>
    </r>
    <r>
      <rPr>
        <b/>
        <sz val="12"/>
        <color theme="1"/>
        <rFont val="Poppins"/>
      </rPr>
      <t>lifting of the superstructure span (up to 50m in length) by hydraulic jacking</t>
    </r>
    <r>
      <rPr>
        <sz val="12"/>
        <color theme="1"/>
        <rFont val="Poppins"/>
      </rPr>
      <t xml:space="preserve"> from below, i.e. by placing synchronized hydraulic jacks on pier or abutment caps, to facilitate the replacement of bearings or other structural interventions. The work includes detailed pre-inspection of lifting points, design of jacking system, staging and positioning of jacks, synchronized and monitored lifting, stabilization, and controlled lowering after completion of intervention works.
The lifting shall be executed using synchronized hydraulic jacks, load cells, and associated lifting frames or beams to ensure uniform vertical movement without causing differential stresses, distortion, or misalignment of the girder. Temporary supports/staging shall be provided to secure the girder during operations. The contractor shall ensure deployment of qualified structural engineers, supervisors, and jacking specialists at site.
All equipment (hydraulic jacks, pressure gauges, sensors, spreader beams) shall be calibrated and certified. The operation shall comply with MoRTH guidelines, IRC standards, IS codes, and approved method statements, with complete documentation and risk assessment submitted prior to execution.
</t>
    </r>
    <r>
      <rPr>
        <b/>
        <sz val="12"/>
        <color theme="1"/>
        <rFont val="Poppins"/>
      </rPr>
      <t>The quoted rate shall include</t>
    </r>
    <r>
      <rPr>
        <sz val="12"/>
        <color theme="1"/>
        <rFont val="Poppins"/>
      </rPr>
      <t xml:space="preserve"> all costs necessary to complete the work in accordance with the specifications, drawings, and instructions of the Engineer-in-Charge, including but not limited to supply of lifting equipment, manpower, safety barricading, PPEs, communication systems, environmental compliance, temporary support systems, and all incidental works. No extra payment shall be made for night work, space constraints, safety arrangements, risk assessment preparation, or multiple jacking attempts, if required for completion of the task.</t>
    </r>
  </si>
  <si>
    <r>
      <rPr>
        <b/>
        <sz val="12"/>
        <color theme="1"/>
        <rFont val="Poppins"/>
      </rPr>
      <t>Replacement of Existing Bearing with New POT-PTFE Bearing Including Pedestal Preparation and Levelling</t>
    </r>
    <r>
      <rPr>
        <sz val="12"/>
        <color theme="1"/>
        <rFont val="Poppins"/>
      </rPr>
      <t xml:space="preserve">
All charges for </t>
    </r>
    <r>
      <rPr>
        <b/>
        <sz val="12"/>
        <color theme="1"/>
        <rFont val="Poppins"/>
      </rPr>
      <t>replacing the existing bearing with a new POT-PTFE bearing of equivalent load-carrying capacity,</t>
    </r>
    <r>
      <rPr>
        <sz val="12"/>
        <color theme="1"/>
        <rFont val="Poppins"/>
      </rPr>
      <t xml:space="preserve"> including removal and disposal of old bearing, thorough cleaning of the bearing pedestal, levelling using epoxy levelling pad (3 mm to 10 mm thick), and accurate positioning, alignment, and installation of the new bearing. The bearing shall conform to IRC:83 Part 3, and the epoxy resin used for levelling shall comply with ASTM C881 or equivalent approved standard. The installation shall conform to MoRTH Clauses 2000 &amp; 2200, IRC:83 Part 3, and the approved drawings. Work under this item shall commence only after the superstructure is lifted under a separate item.
</t>
    </r>
    <r>
      <rPr>
        <b/>
        <sz val="12"/>
        <color theme="1"/>
        <rFont val="Poppins"/>
      </rPr>
      <t xml:space="preserve">The scope includes:
</t>
    </r>
    <r>
      <rPr>
        <sz val="12"/>
        <color theme="1"/>
        <rFont val="Poppins"/>
      </rPr>
      <t xml:space="preserve">a) Mechanical cleaning and preparation of the concrete pedestal surface
b) Application and curing of high-strength epoxy levelling pad
c) Positioning and alignment of new bearing with reference to structure’s longitudinal and transverse axes
d) Application of epoxy adhesive, where specified
e) Grouting of anchor bolt pockets using non-shrink grout conforming to IS 4031 / ASTM C1107
f) Ensuring correct orientation, specified clearances, and uniform seating
g) Final inspection, verification of bearing position, and submission of compliance records
</t>
    </r>
    <r>
      <rPr>
        <b/>
        <sz val="12"/>
        <color theme="1"/>
        <rFont val="Poppins"/>
      </rPr>
      <t>The quoted rate shall include</t>
    </r>
    <r>
      <rPr>
        <sz val="12"/>
        <color theme="1"/>
        <rFont val="Poppins"/>
      </rPr>
      <t xml:space="preserve"> complete cost of bearing (supply of  POT-PTFE bearing conforming to IRC:83 (Part 3)), and installation), epoxy materials, non-shrink grout, tools, equipment, manpower, alignment instruments, specifically required for bearing replacement work. No extra shall be payable for dismantling or disposal of existing bearing, pedestal cleaning, or staging. Lifting of superstructure is excluded and covered under a separate item.</t>
    </r>
  </si>
  <si>
    <r>
      <rPr>
        <b/>
        <sz val="12"/>
        <color theme="1"/>
        <rFont val="Poppins"/>
      </rPr>
      <t>Replacement of Existing Bearing with New Elastomeric Bearing</t>
    </r>
    <r>
      <rPr>
        <sz val="12"/>
        <color theme="1"/>
        <rFont val="Poppins"/>
      </rPr>
      <t xml:space="preserve">
All charges for replacing the </t>
    </r>
    <r>
      <rPr>
        <b/>
        <sz val="12"/>
        <color theme="1"/>
        <rFont val="Poppins"/>
      </rPr>
      <t>existing bearing with a new elastomeric bearing of equivalent load-carrying capacity,</t>
    </r>
    <r>
      <rPr>
        <sz val="12"/>
        <color theme="1"/>
        <rFont val="Poppins"/>
      </rPr>
      <t xml:space="preserve"> including complete cleaning and levelling of the pedestal using epoxy levelling pad (3 mm to 10 mm thick), and proper positioning and alignment of the new bearing. The elastomeric bearing shall conform to IRC:83 (Part 2), and the epoxy resin shall conform to ASTM C881 or equivalent. The work shall be executed only after lifting of the superstructure has been completed under a separate payable item.
The scope includes removal and disposal of the existing bearing, mechanical cleaning of the bearing pedestal, preparation of surface, application and curing of epoxy levelling pad to achieve uniformity, accurate placement of elastomeric bearing as per approved drawings, and verification of alignment and seating. As elastomeric bearings are typically unanchored, anti-skid arrangements or recessed pedestals shall be used where specified. Bearings shall be positioned with proper orientation, ensuring even contact pressure and adequate clearances in all directions.
</t>
    </r>
  </si>
  <si>
    <r>
      <rPr>
        <b/>
        <sz val="12"/>
        <color theme="1"/>
        <rFont val="Poppins"/>
      </rPr>
      <t>Cutting of Metallic Bearing Locks Using Electric Grinder</t>
    </r>
    <r>
      <rPr>
        <sz val="12"/>
        <color theme="1"/>
        <rFont val="Poppins"/>
      </rPr>
      <t xml:space="preserve">
All charges for </t>
    </r>
    <r>
      <rPr>
        <b/>
        <sz val="12"/>
        <color theme="1"/>
        <rFont val="Poppins"/>
      </rPr>
      <t xml:space="preserve">cutting and removal of existing metallic bearing locks </t>
    </r>
    <r>
      <rPr>
        <sz val="12"/>
        <color theme="1"/>
        <rFont val="Poppins"/>
      </rPr>
      <t xml:space="preserve">on both sides of the bearing using electric grinder, without causing any damage to the bearing, including careful marking, controlled cutting, shielding of bearing surfaces, and disposal of dismantled metallic parts as per the direction of the Engineer-in-Charge. The work shall be executed using suitable angle grinders with abrasive or diamond-tipped discs, ensuring vibration-free and spark-controlled cutting. Necessary protective covers such as fire-resistant blankets or metallic shields shall be used to prevent any impact on the bearing housing.
</t>
    </r>
  </si>
  <si>
    <r>
      <rPr>
        <b/>
        <sz val="12"/>
        <color theme="1"/>
        <rFont val="Poppins"/>
      </rPr>
      <t xml:space="preserve">Rust Removal and Anti-Corrosive Zinc Painting on Bearings (As per MoRTH Specifications)
</t>
    </r>
    <r>
      <rPr>
        <sz val="12"/>
        <color theme="1"/>
        <rFont val="Poppins"/>
      </rPr>
      <t xml:space="preserve">
All charges for removing rust from bearing surfaces and applying anti-corrosive zinc-based protective coating, including necessary access arrangements such as erection and removal of scaffolding, as per MoRTH Specifications Clause 2006 and as per the direction of Engineer-in-Charge at site. The work shall involve thorough cleaning of the bearing surfaces by manual or mechanical wire brushing, emerying or grit blasting wherever required, to remove rust, dust, oil, grease, and loose particles. After surface preparation to near white metal finish (Sa 2½), the protective painting system shall be applied in accordance with manufacturer’s recommendations and as per technical specifications.
The painting system shall consist of two coats of epoxy primer enriched with metallic zinc, followed by one intermediate coat of high-build epoxy paint reinforced with Micaceous Iron Oxide (MIO), and finished with one coat of high-performance epoxy topcoat. The total dry film thickness (DFT) of the entire system shall not be less than 160 microns, conforming to MoRTH Clause 2006(xv). All safety precautions during scaffolding, surface preparation, and painting shall be strictly adhered to.
</t>
    </r>
  </si>
  <si>
    <r>
      <rPr>
        <b/>
        <sz val="12"/>
        <color theme="1"/>
        <rFont val="Poppins"/>
      </rPr>
      <t xml:space="preserve">Greasing of Steel Bearings (Roller-cum-Rocker and Pin &amp; Roller Types)
</t>
    </r>
    <r>
      <rPr>
        <sz val="12"/>
        <color theme="1"/>
        <rFont val="Poppins"/>
      </rPr>
      <t xml:space="preserve">
The work includes the thorough cleaning and application of approved quality grease to mechanical steel bearings, including roller-cum-rocker and pin &amp; roller bearings, as per MoRTH Specifications Clause 2003.1.7 and as directed by the Engineer-in-Charge. The scope involves cleaning of bearing components such as rollers, pins, saddles, and contact surfaces using appropriate manual or mechanical means to remove dust, rust flakes, hardened grease, and other contaminants. After cleaning, high-quality lithium-based or calcium-based waterproof grease conforming to IS: 7623 or equivalent international standards shall be applied to all moving and mating surfaces to ensure smooth functioning and prevention of corrosion.
</t>
    </r>
  </si>
  <si>
    <r>
      <rPr>
        <b/>
        <sz val="12"/>
        <color theme="1"/>
        <rFont val="Poppins"/>
      </rPr>
      <t>Reconstruction of Damaged Return Wall (Cast-in-situ RCC up to 4m Height)</t>
    </r>
    <r>
      <rPr>
        <sz val="12"/>
        <color theme="1"/>
        <rFont val="Poppins"/>
      </rPr>
      <t xml:space="preserve">
All-inclusive charges for dismantling the existing damaged return wall and </t>
    </r>
    <r>
      <rPr>
        <b/>
        <sz val="12"/>
        <color theme="1"/>
        <rFont val="Poppins"/>
      </rPr>
      <t>casting of new return wall up to 4.0 m height using cast-in-situ M35 grade reinforced cement concrete (or as specified),</t>
    </r>
    <r>
      <rPr>
        <sz val="12"/>
        <color theme="1"/>
        <rFont val="Poppins"/>
      </rPr>
      <t xml:space="preserve"> including site clearance, disposal of dismantled material, excavation (if applicable), surface preparation, fabrication and fixing of steel reinforcement as per design, fixing of shuttering/formwork, mixing, placing, compacting and curing of concrete, and achieving required surface finish as per drawings and MoRTH specifications. The item includes the supply of all materials (cement, aggregates, water, reinforcement bars, shuttering materials, binding wires, cover blocks, curing compounds), all labour, tools, plant &amp; equipment required for the execution.
The work shall also include proper alignment, verticality, and plumb of the wall, maintaining construction joints (if any), provision of weep holes, waterstops or expansion joint materials (if required), and removal of formwork after achieving initial setting time. All works shall conform to relevant IS codes and MoRTH Specifications under the supervision and direction of the Engineer-in-Charge.
</t>
    </r>
  </si>
  <si>
    <r>
      <rPr>
        <b/>
        <sz val="12"/>
        <color theme="1"/>
        <rFont val="Poppins"/>
      </rPr>
      <t xml:space="preserve">Stone Pitching on Side Slopes near Culverts/Bridges for Embankment Protection
(As per MoRTH Clause 2504)
</t>
    </r>
    <r>
      <rPr>
        <sz val="12"/>
        <color theme="1"/>
        <rFont val="Poppins"/>
      </rPr>
      <t xml:space="preserve">The item involves providing stone pitching on earthen or embankment slopes near culverts, bridges, or other road structures to prevent erosion and ensure long-term stability. The scope includes dressing and preparing the slope surface to the required lines and gradient. A 75 mm thick granular filter layer shall be laid over the slope if required, using clean, well-graded sand or stone aggregate (as per MoRTH specifications), to facilitate drainage and prevent soil migration. Subsequently, hand-packed stone pitching shall be done using approved hard stones (nominal size 150–250 mm), properly wedged with spalls to ensure interlocking and stability. The stones shall be sound, durable, and angular in shape.
The slope surface shall be dressed and compacted prior to laying the granular filter and stone pitching, it shall be carried out manually or by light mechanical means. The finished surface shall be neat, uniform, and to the required slope.
Adequate temporary precautions shall be taken during the monsoon or on steep slopes, such as bunds, diversion drains, or tarpaulin covers, to prevent damage to the executed work until permanent protections like turfing or toe walls are constructed (which are payable under separate items).
</t>
    </r>
  </si>
  <si>
    <r>
      <rPr>
        <b/>
        <sz val="12"/>
        <color theme="1"/>
        <rFont val="Poppins"/>
      </rPr>
      <t>Expansion Joints and Related Works (MoRTH Clause 2600)</t>
    </r>
    <r>
      <rPr>
        <sz val="12"/>
        <color theme="1"/>
        <rFont val="Poppins"/>
      </rPr>
      <t xml:space="preserve">
This item includes all charges related to the provision, replacement, and rectification of expansion joints and associated components for bridges, in accordance with MoRTH Specifications Clause 2600 and as directed by the Engineer-in-charge. The scope is further elaborated in the following sub-items.</t>
    </r>
  </si>
  <si>
    <r>
      <rPr>
        <b/>
        <sz val="12"/>
        <color theme="1"/>
        <rFont val="Poppins"/>
      </rPr>
      <t>Providing New Expansion Joint Assembly – Filler Type</t>
    </r>
    <r>
      <rPr>
        <sz val="12"/>
        <color theme="1"/>
        <rFont val="Poppins"/>
      </rPr>
      <t xml:space="preserve">
Providing and fixing new expansion joint assembly of filler type conforming to MoRTH Clause 2600 (Clauses 2602 to 2607) and IRC:SP:69, including all operations necessary for ensuring proper functionality of the joint. The work includes marking the location of the joint, removal of damaged or deteriorated joint material (if any), groove cutting, thorough cleaning, and surface preparation. Pre-moulded compressible filler board (bitumen impregnated fibreboard or closed-cell polymer board) of approved thickness and depth shall be fixed into the cleaned joint gap. Edge protection angles of mild steel/galvanized steel shall be fixed on both sides using dowels embedded in epoxy grout. Backer rod, primer and approved elastomeric or polysulphide sealant shall be applied to seal the joint, ensuring water-tightness and flexibility. Work shall include all labour, tools, equipment, safety measures, traffic control, and environmental compliance, and shall be executed as per drawings and direction of Engineer-in-Charge.
</t>
    </r>
  </si>
  <si>
    <r>
      <rPr>
        <b/>
        <sz val="12"/>
        <color theme="1"/>
        <rFont val="Poppins"/>
      </rPr>
      <t>New Expansion Joint – Strip Seal Type</t>
    </r>
    <r>
      <rPr>
        <sz val="12"/>
        <color theme="1"/>
        <rFont val="Poppins"/>
      </rPr>
      <t xml:space="preserve">
Providing and fixing strip seal expansion joint assembly, including supply and installation of steel edge beams with elastomeric sealing element (strip seal), conforming to MoRTH Clause 2600 and IRC 83 (Part II). Work includes removal of existing joint (if any), groove cutting and cleaning, placing and aligning anchorages and edge beams, and fixing the elastomeric strip seal using manufacturer-approved system ensuring proper compression fit. All components shall conform to approved specifications and design drawings. The sealing element shall be resistant to fatigue, wear, UV, and chemicals.</t>
    </r>
  </si>
  <si>
    <r>
      <rPr>
        <b/>
        <sz val="12"/>
        <color theme="1"/>
        <rFont val="Poppins"/>
      </rPr>
      <t>Providing Seal for Strip Seal Expansion Joint</t>
    </r>
    <r>
      <rPr>
        <sz val="12"/>
        <color theme="1"/>
        <rFont val="Poppins"/>
      </rPr>
      <t xml:space="preserve">
Providing and fixing </t>
    </r>
    <r>
      <rPr>
        <b/>
        <sz val="12"/>
        <color theme="1"/>
        <rFont val="Poppins"/>
      </rPr>
      <t>elastomeric sealing element (seal only)</t>
    </r>
    <r>
      <rPr>
        <sz val="12"/>
        <color theme="1"/>
        <rFont val="Poppins"/>
      </rPr>
      <t xml:space="preserve"> in existing strip seal expansion joint assembly as per Clause 2600 of MoRTH Specifications and IRC 83 (Part II). The work includes removal of old seal (if any), thorough cleaning of seal grooves using air compressor/wire brush, application of adhesive/primer if required, and inserting new approved elastomeric seal ensuring uniform compression. 
</t>
    </r>
  </si>
  <si>
    <r>
      <rPr>
        <b/>
        <sz val="12"/>
        <color theme="1"/>
        <rFont val="Poppins"/>
      </rPr>
      <t>Reconstruction of RCC Crash Barrier (Post Dismantling)</t>
    </r>
    <r>
      <rPr>
        <sz val="12"/>
        <color theme="1"/>
        <rFont val="Poppins"/>
      </rPr>
      <t xml:space="preserve">
Construction of new RCC crash barrier in place of a damaged/dismantled barrier, including preparation of base surface, layout marking, supplying and fixing steel reinforcement conforming to IS:1786, fixing dowel bars/anchor rebars (wherever required) by core drilling and grouting with approved resin-based compound, providing and fixing steel formwork, and placing M40 grade concrete using mechanical/manual methods. Scope includes proper compaction by needle vibrators, finishing, curing for minimum 7 days, de-shuttering, and surface rectification, all in line with approved drawings and site requirements.
This work shall be carried out as per MoRTH Specifications Sections 1700 (Concrete), 1500 (Formwork), 1600 (Reinforcement), and Section 2703 (for crash barrier dimensions and geometry). The contractor shall take utmost care to ensure proper jointing with existing structure and reinforcement continuity for safety performance.
</t>
    </r>
  </si>
  <si>
    <r>
      <rPr>
        <b/>
        <sz val="12"/>
        <color theme="1"/>
        <rFont val="Poppins"/>
      </rPr>
      <t xml:space="preserve">Drainage Spouts and Appurtenances (MoRTH Clause 2705)
</t>
    </r>
    <r>
      <rPr>
        <sz val="12"/>
        <color theme="1"/>
        <rFont val="Poppins"/>
      </rPr>
      <t>This item includes all charges towards provision, replacement, or rectification of drainage spouts and their associated components as per MoRTH Specifications Clause 2705 and as directed by the Engineer-in-charge. Detailed scope is covered under the following sub-items:</t>
    </r>
  </si>
  <si>
    <r>
      <rPr>
        <b/>
        <sz val="12"/>
        <color theme="1"/>
        <rFont val="Poppins"/>
      </rPr>
      <t>Replacement/Providing of Drainage Spout Assembly</t>
    </r>
    <r>
      <rPr>
        <sz val="12"/>
        <color theme="1"/>
        <rFont val="Poppins"/>
      </rPr>
      <t xml:space="preserve">
The work includes providing and fixing new drainage spout assemblies or replacing damaged/non-functional ones to ensure effective deck drainage of bridge superstructures. The scope covers supply, fabrication, and installation of spout assemblies as per MoRTH Specifications Clause 2705, including spout body, MS grating, connecting down take pipe, brackets, fasteners, and protective coatings. The spouts shall be made of mild steel conforming to IS:2062, hot-dip galvanized or epoxy-painted for corrosion resistance, and of dimensions suitable for ensuring proper drainage as per site conditions. The assembly shall be fixed by drilling through the deck wearing coat and securely embedding into the drainage recess using approved sealants and fasteners. All loose concrete shall be repaired prior to fixing, and proper alignment and slope shall be ensured. This item includes removal of debris, disposal of old/damaged components, reinstatement of wearing coat around the spout, and restoration of any surface affected during work. The contractor shall supply all men, materials, and machinery required and carry out the work with proper safety, traffic control, and due diligence under the guidance of the Engineer-in-charge.
</t>
    </r>
  </si>
  <si>
    <r>
      <rPr>
        <b/>
        <sz val="12"/>
        <color theme="1"/>
        <rFont val="Poppins"/>
      </rPr>
      <t>Provision of Missing MS Grating over Drainage Spouts</t>
    </r>
    <r>
      <rPr>
        <sz val="12"/>
        <color theme="1"/>
        <rFont val="Poppins"/>
      </rPr>
      <t xml:space="preserve">
This item includes providing and fixing MS grating over existing drainage spouts wherever missing, as per MoRTH Clause 2705. The grating shall be fabricated from mild steel flats of adequate strength and spacing to allow unimpeded flow of water and to prevent debris ingress. The size and configuration of the grating shall suit the existing spout mouth and shall be fixed securely either by welding or bolting as per site condition and as directed by the Engineer-in-charge. The MS grating shall be hot-dip galvanized or epoxy painted to prevent corrosion and ensure long life. If any reshaping or cleaning of the spout mouth is required before installation, it shall be done carefully. This item also includes removal of rust or scaling from the existing spout where necessary, and surface preparation before fixing the grating. The contractor shall be responsible for the supply of all required men, materials, and tools, and shall ensure that work is carried out with proper traffic safety, without disturbing the drainage system, and with due diligence as per standard specifications.
</t>
    </r>
  </si>
  <si>
    <r>
      <rPr>
        <b/>
        <sz val="12"/>
        <color theme="1"/>
        <rFont val="Poppins"/>
      </rPr>
      <t xml:space="preserve">Replacement of Missing/Damaged Down Take Pipe (PVC)
</t>
    </r>
    <r>
      <rPr>
        <sz val="12"/>
        <color theme="1"/>
        <rFont val="Poppins"/>
      </rPr>
      <t xml:space="preserve">This item includes supplying and fixing missing or damaged down take pipes connected to drainage spouts, as per MoRTH Clause 2705. The down take pipe shall be made of PVC (Polyvinyl Chloride), conforming to IS:4985 or other relevant standards, with a suitable diameter as per the design requirements. The pipe shall be properly anchored to the substructure using clamps or brackets, ensuring the alignment and slope are adequate for the drainage system to function without leakage or water splashing.
In case the previous pipe or clamps were embedded, necessary chipping and re-concreting shall be done to restore the original position and strength of the system. The work includes cutting, jointing, and sealing the pipe with approved PVC solvent cement or adhesive to ensure a leak-proof connection. The joints must be sealed to prevent water leakage, and all necessary measures shall be undertaken to avoid damage during the replacement process.
All necessary scaffolding, working platforms, safety harnesses, and protective measures shall be ensured during the execution of this work. The contractor shall deploy skilled manpower, quality materials, and required machinery, and complete the work as per standard practices, ensuring compliance with the specifications to the satisfaction of the Engineer-in-charge.
</t>
    </r>
    <r>
      <rPr>
        <b/>
        <sz val="12"/>
        <color theme="1"/>
        <rFont val="Poppins"/>
      </rPr>
      <t xml:space="preserve">
</t>
    </r>
  </si>
  <si>
    <r>
      <rPr>
        <b/>
        <sz val="12"/>
        <color theme="1"/>
        <rFont val="Poppins"/>
      </rPr>
      <t>Sealing of Cracks in RCC Members by V-Groove Cutting and Sealing with Epoxy Mortar</t>
    </r>
    <r>
      <rPr>
        <sz val="12"/>
        <color theme="1"/>
        <rFont val="Poppins"/>
      </rPr>
      <t xml:space="preserve">
All charges for preparing and sealing of visible or identified cracks in RCC structural elements (such as deck slab, crash barrier, pier cap, etc.) using epoxy mortar, including forming V-groove of appropriate width and depth using suitable tools (grinder/cutter), thorough cleaning of the groove and adjoining surface with air/water jet and wire brush to remove all dust, laitance, or loose particles, application of epoxy-based bond coat on the prepared groove and surrounding concrete surface, and subsequent filling of the groove using a pre-approved non-shrink, high-strength epoxy mortar conforming to manufacturer’s recommendations. The epoxy mortar shall be applied in layers if required, ensuring complete filling of the groove, proper compaction, and a flush finish with adjoining surface. The final surface shall be finished to match the existing profile and be cured as per epoxy system requirement.
The epoxy materials used shall conform to relevant provisions of IRC:SP-80, MoRTH Clause 2800, and manufacturers' specifications. All operations shall be carried out under controlled conditions with surface temperature and moisture levels suited for epoxy application, as per the material technical data sheet.
</t>
    </r>
  </si>
  <si>
    <r>
      <rPr>
        <b/>
        <sz val="12"/>
        <color theme="1"/>
        <rFont val="Poppins"/>
      </rPr>
      <t xml:space="preserve">Provision and Installation of Grouting Nipples for Pressure Injection in RCC Structures (using Non-return Valve (NRV) Nipples)
</t>
    </r>
    <r>
      <rPr>
        <sz val="12"/>
        <color theme="1"/>
        <rFont val="Poppins"/>
      </rPr>
      <t>This item covers all necessary operations for the provision and secure installation of 12 mm diameter steel grouting nipples with Non-return Valve (NRV) in RCC members for the purpose of pressure injection grouting. The work includes core drilling of holes ranging from 16 mm to 25 mm in diameter and 50 mm to 150 mm in depth at intervals of approximately 300 mm center-to-center, as per site requirements and grouting layout approved by the Engineer-in-Charge.
After drilling, the holes shall be cleaned thoroughly, and the steel NRV nipples shall be fixed firmly using an approved fixing compound to ensure leakproof anchorage suitable for pressure injection using Polymer Modified Cementitious (PMC) grout or Epoxy resin, as per the technical specifications. The NRV nipple shall be specifically designed to prevent the backflow of injected material, ensuring that the grouting pressure is maintained during the injection process.
Upon completion of the grouting process, all installed nipples shall be either cut flush with the surface or removed, and the holes shall be sealed with epoxy mortar or equivalent sealant to restore structural surface continuity.</t>
    </r>
    <r>
      <rPr>
        <b/>
        <sz val="12"/>
        <color theme="1"/>
        <rFont val="Poppins"/>
      </rPr>
      <t xml:space="preserve">
</t>
    </r>
  </si>
  <si>
    <r>
      <rPr>
        <b/>
        <sz val="12"/>
        <color theme="1"/>
        <rFont val="Poppins"/>
      </rPr>
      <t>Repair of Damaged Concrete Surfaces Using Polymer Modified Mortar (PMM Mortar) up to 50mm Thickness</t>
    </r>
    <r>
      <rPr>
        <sz val="12"/>
        <color theme="1"/>
        <rFont val="Poppins"/>
      </rPr>
      <t xml:space="preserve">
This item includes all charges for removal of damaged, cracked, leached, honeycombed, or spalled concrete in RCC structural members such as piers, pier caps, abutments, abutment caps, crash barriers, and superstructures; followed by surface preparation and application of Polymer Modified Cement (PMM) mortar not exceeding 50 mm thickness per layer. The work shall be executed as per MoRTH Specifications Clause 2804.2 and in accordance with the directions of the Engineer-in-Charge.
</t>
    </r>
    <r>
      <rPr>
        <b/>
        <sz val="12"/>
        <color theme="1"/>
        <rFont val="Poppins"/>
      </rPr>
      <t>Scope of Work Includes:</t>
    </r>
    <r>
      <rPr>
        <sz val="12"/>
        <color theme="1"/>
        <rFont val="Poppins"/>
      </rPr>
      <t xml:space="preserve">
</t>
    </r>
    <r>
      <rPr>
        <b/>
        <sz val="12"/>
        <color theme="1"/>
        <rFont val="Poppins"/>
      </rPr>
      <t>Concrete Removal:</t>
    </r>
    <r>
      <rPr>
        <sz val="12"/>
        <color theme="1"/>
        <rFont val="Poppins"/>
      </rPr>
      <t xml:space="preserve"> Manual or mechanical removal of delaminated, loose, or deteriorated concrete using hammers, pneumatic tools, or hydro-demolition. Concrete shall be removed to sound substrate based on visual/NDT-based inspection. Adjacent healthy concrete and embedded reinforcement shall be preserved. All debris shall be removed and disposed of safely per Clause 112.
</t>
    </r>
    <r>
      <rPr>
        <b/>
        <sz val="12"/>
        <color theme="1"/>
        <rFont val="Poppins"/>
      </rPr>
      <t>Surface Preparation:</t>
    </r>
    <r>
      <rPr>
        <sz val="12"/>
        <color theme="1"/>
        <rFont val="Poppins"/>
      </rPr>
      <t xml:space="preserve"> Cleaning of exposed surfaces using high-pressure water jetting or sand blasting to achieve a rough, laitance-free profile. Exposed rebars shall be cleaned of rust and corrosion using CICO Rust Clean or its equivalent, and the surface shall be kept in SSD condition.
</t>
    </r>
    <r>
      <rPr>
        <b/>
        <sz val="12"/>
        <color theme="1"/>
        <rFont val="Poppins"/>
      </rPr>
      <t>Reinforcement Treatment:</t>
    </r>
    <r>
      <rPr>
        <sz val="12"/>
        <color theme="1"/>
        <rFont val="Poppins"/>
      </rPr>
      <t xml:space="preserve"> Corroded rebars shall be coated with Zinc-rich epoxy primer (e.g., CICO Zincilate 500 or equivalent) for corrosion protection.
</t>
    </r>
    <r>
      <rPr>
        <b/>
        <sz val="12"/>
        <color theme="1"/>
        <rFont val="Poppins"/>
      </rPr>
      <t>Bond Coat Application:</t>
    </r>
    <r>
      <rPr>
        <sz val="12"/>
        <color theme="1"/>
        <rFont val="Poppins"/>
      </rPr>
      <t xml:space="preserve"> Bond coat shall be applied on prepared surfaces using approved products like Nitobond EP or its equivalent to enhance adhesion.
</t>
    </r>
    <r>
      <rPr>
        <b/>
        <sz val="12"/>
        <color theme="1"/>
        <rFont val="Poppins"/>
      </rPr>
      <t>PMC Mortar Application:</t>
    </r>
    <r>
      <rPr>
        <sz val="12"/>
        <color theme="1"/>
        <rFont val="Poppins"/>
      </rPr>
      <t xml:space="preserve"> Polymer modified cement mortar containing 10% polymer by weight (e.g., Tapecrete P151 or equivalent) shall be mixed and applied in layers up to 50 mm thickness using trowels. The mix shall be prepared using slow-speed mechanical mixers and placed to match the original concrete profile.
</t>
    </r>
    <r>
      <rPr>
        <b/>
        <sz val="12"/>
        <color theme="1"/>
        <rFont val="Poppins"/>
      </rPr>
      <t>Finishing &amp; Curing:</t>
    </r>
    <r>
      <rPr>
        <sz val="12"/>
        <color theme="1"/>
        <rFont val="Poppins"/>
      </rPr>
      <t xml:space="preserve"> Final surface shall be finished as required and curing shall be carried out using approved curing compound (e.g., CICO Cure-free or equivalent) or moist curing for not less than 7 days.
</t>
    </r>
  </si>
  <si>
    <r>
      <rPr>
        <b/>
        <sz val="12"/>
        <color theme="1"/>
        <rFont val="Poppins"/>
      </rPr>
      <t>Injection of Polymer Cement Grout with Non-Shrink Additive at 4 kg/cm² Pressure using NRV Nipples</t>
    </r>
    <r>
      <rPr>
        <sz val="12"/>
        <color theme="1"/>
        <rFont val="Poppins"/>
      </rPr>
      <t xml:space="preserve">
All charges for providing and injecting polymer cement grout composed of Ordinary Portland Cement (OPC) mixed with 10% polymer additive by weight of cement (e.g., Tapcrete-151 or its equivalent) and 0.5% to 1% non-shrink compound (e.g., Cico NSPGC or its equivalent), into cracks, voids, or honeycombed concrete sections at a minimum injection pressure of 4 kg/cm² using approved mechanical grouting equipment, including surface sealing, fixing of non-return valve (NRV) type nipples, grout preparation, progressive injection, and post-injection sealing, as per MoRTH Specifications Clause 2806 and directions of the Engineer-in-Charge.
The work includes cleaning and preparation of concrete surfaces and cracks, drilling injection holes if required, fixing NRV nipples to permit controlled one-way grout flow, sealing cracks to avoid grout leakage, and mixing the grout to specified proportions ensuring homogeneity and flowability. Grouting shall be done progressively using suitable pumps and techniques to ensure complete filling and bonding of internal voids. Post-grouting sealing of ports and curing of injected areas shall be completed using compatible materials.
</t>
    </r>
    <r>
      <rPr>
        <b/>
        <sz val="12"/>
        <color theme="1"/>
        <rFont val="Poppins"/>
      </rPr>
      <t>Rate includes all</t>
    </r>
    <r>
      <rPr>
        <sz val="12"/>
        <color theme="1"/>
        <rFont val="Poppins"/>
      </rPr>
      <t xml:space="preserve"> materials, consumables, equipment, NRV type nipples, labour, safety measures, documentation, and disposal of waste as required for successful execution of the activity.</t>
    </r>
  </si>
  <si>
    <r>
      <rPr>
        <b/>
        <sz val="12"/>
        <color theme="1"/>
        <rFont val="Poppins"/>
      </rPr>
      <t xml:space="preserve">Carbon Fibre Wrapping for Strengthening of Structural Members
</t>
    </r>
    <r>
      <rPr>
        <sz val="12"/>
        <color theme="1"/>
        <rFont val="Poppins"/>
      </rPr>
      <t xml:space="preserve">
All charges for providing and applying Carbon Fibre Reinforced Polymer (CFRP) wrapping for structural strengthening or jacketing of girders or other structural components, using </t>
    </r>
    <r>
      <rPr>
        <b/>
        <sz val="12"/>
        <color theme="1"/>
        <rFont val="Poppins"/>
      </rPr>
      <t xml:space="preserve">high-strength CFRP bonded </t>
    </r>
    <r>
      <rPr>
        <sz val="12"/>
        <color theme="1"/>
        <rFont val="Poppins"/>
      </rPr>
      <t xml:space="preserve">with epoxy resin or equivalent polymer matrix adhesive, in accordance with manufacturer’s specifications, relevant design calculations, and as directed by the Engineer-in-Charge. The activity shall comply with IS 1343:2012, ACI 440.2R-17, and ASTM D3039 standards for tensile strength and structural application.
The scope includes thorough surface preparation of the concrete substrate by mechanical grinding or sandblasting to ensure removal of laitance, oil, grease, or any bond-inhibiting material, followed by application of CFRP sheets using appropriate tools and techniques to ensure full contact and proper resin impregnation. The applied system shall be allowed to cure as per the manufacturer’s recommended protocol. Final inspection shall be conducted to verify uniform bonding and proper alignment, and any defects shall be rectified. 
</t>
    </r>
    <r>
      <rPr>
        <b/>
        <sz val="12"/>
        <color theme="1"/>
        <rFont val="Poppins"/>
      </rPr>
      <t>The rate includes</t>
    </r>
    <r>
      <rPr>
        <sz val="12"/>
        <color theme="1"/>
        <rFont val="Poppins"/>
      </rPr>
      <t xml:space="preserve"> cost of all materials (CFRP sheet, resin, etc.), labour, surface preparation, safety measures, equipment, and testing required to complete the work in all respects.</t>
    </r>
  </si>
  <si>
    <r>
      <rPr>
        <b/>
        <sz val="12"/>
        <color theme="1"/>
        <rFont val="Poppins"/>
      </rPr>
      <t>Providing and Laying of Micro-concrete for Structural Repairs</t>
    </r>
    <r>
      <rPr>
        <sz val="12"/>
        <color theme="1"/>
        <rFont val="Poppins"/>
      </rPr>
      <t xml:space="preserve">
All charges for providing and laying flowable micro-concrete by removing/dismantling damaged concrete portions to a pre-defined profile, cleaning the exposed surface and reinforcement with Rust remover (such as CICO Rustoclean or equivalent), followed by application of one coat of zinc-rich primer (e.g., CICO Zincilate 500 or equivalent) on exposed rebars, and a suitable bond coat (e.g., Nitobond or equivalent) on the prepared concrete substrate. Micro-concrete shall be mixed in 1:1 ratio (1 part micro-concrete to 1 part 10mm down well-graded aggregates), placed by gravity flow or pump into properly supported, rigid and leakproof formwork as per manufacturer’s guidelines and site conditions.
The material shall meet the performance requirements of ASTM C 109:99, ASTM C 307, and BS 1881 Part 207, ensuring minimum shrinkage, high flowability, corrosion resistance, and compressive strength as specified. Reinforcement, if corroded or insufficient, shall be cleaned and/or supplemented as per structural direction. No mechanical vibration is permitted during placement. The repaired surface shall be finished flush with the surrounding concrete and cured using approved methods. The entire work shall be executed as per MoRTH Clauses 1700 &amp; 2800 and under the direction of Engineer-in-Charge.
</t>
    </r>
    <r>
      <rPr>
        <b/>
        <sz val="12"/>
        <color theme="1"/>
        <rFont val="Poppins"/>
      </rPr>
      <t xml:space="preserve">Rate includes:
</t>
    </r>
    <r>
      <rPr>
        <sz val="12"/>
        <color theme="1"/>
        <rFont val="Poppins"/>
      </rPr>
      <t xml:space="preserve">• Removal/dismantling of damaged concrete portions
• Cleaning of exposed reinforcement and application of anti-corrosive coating (CICO Rustoclean or equivalent)
• Application of zinc-rich primer on reinforcement (CICO Zincilate 500 or equivalent)
• Bond coat application (e.g., Nitobond or equivalent)
• Mixing and laying of micro-concrete in the specified 1:1 ratio with aggregates
• Ensuring the formwork is rigid and leakproof, and placing the concrete without mechanical vibration
• Curing of the concrete to prevent premature drying
• All necessary equipment and labor
</t>
    </r>
  </si>
  <si>
    <r>
      <rPr>
        <b/>
        <sz val="12"/>
        <color theme="1"/>
        <rFont val="Poppins"/>
      </rPr>
      <t xml:space="preserve">Approach Slab Mud Jacketing (Void Filling Beneath Slab by Pressure Grouting)
</t>
    </r>
    <r>
      <rPr>
        <sz val="12"/>
        <color theme="1"/>
        <rFont val="Poppins"/>
      </rPr>
      <t xml:space="preserve">
The work involves the stabilization and re-levelling of settled approach slabs of bridges or culverts using the pressure grouting (mud jacking) method. This process includes drilling holes through the slab to inject a controlled cementitious grout or mortar mix under pressure to fill voids beneath the slab and restore support. The grouting procedure eliminates settlement and prevents differential movement between the approach slab and the bridge deck. The contractor shall remove any damaged or defective portions of the slab, clean the surface of dust, debris, or laitance, and prepare the substrate for grouting. Exposed reinforcement, if any, shall be cleaned and treated with an anti-corrosive coating. The grouting material shall include a cement-sand slurry or polymer-modified grout, prepared to the required consistency for effective filling. The grouting shall be carried out using mechanical or manual pumps at a pressure of 3–5 kg/cm², ensuring complete filling of voids and preventing any uplift or damage to the structure. After grouting, the holes shall be sealed, and the surface shall be restored to its original level. The work shall be carried out in strict accordance with the MoRTH specifications and as directed by the Engineer-in-Charge.
</t>
    </r>
    <r>
      <rPr>
        <b/>
        <sz val="12"/>
        <color theme="1"/>
        <rFont val="Poppins"/>
      </rPr>
      <t>The rate includes</t>
    </r>
    <r>
      <rPr>
        <sz val="12"/>
        <color theme="1"/>
        <rFont val="Poppins"/>
      </rPr>
      <t xml:space="preserve"> the cost of drilling holes, supplying and applying grout, sealing, surface restoration, and necessary material, including non-shrink admixtures, polymer additives, and grout nipples. All equipment, including drill machines, grout pumps, mixers, and PPE, is to be provided by the contractor. Safety measures such as proper PPE, traffic control, and barricading shall be implemented during the execution of the work to ensure safety and quality assurance.</t>
    </r>
  </si>
  <si>
    <r>
      <rPr>
        <b/>
        <sz val="12"/>
        <color theme="1"/>
        <rFont val="Poppins"/>
      </rPr>
      <t>Providing and fixing of Mild Steel (MS) lining plates (8mm thick) for jacketing and structural strengthening of pedestals</t>
    </r>
    <r>
      <rPr>
        <sz val="12"/>
        <color theme="1"/>
        <rFont val="Poppins"/>
      </rPr>
      <t xml:space="preserve">
All charges for providing and fixing MS lining plates of 8mm thickness for jacketing and structural strengthening of pedestals on all sides, including surface preparation of the existing pedestal by chipping, cleaning, and exposing sound concrete. The work includes fabrication of Mild Steel plates conforming to IS 2062 Grade E250, cutting, edge preparation, bending as per site requirement, and fixing around pedestal using anchor bolts (minimum M16, Hilti/Equivalent) or shear connectors embedded in epoxy grout. The plates shall be fully welded along the vertical and horizontal joints using approved low-hydrogen electrodes (E7018 or equivalent), ensuring continuous structural bonding. All exposed metal surfaces shall be cleaned to SA 2.5 finish using mechanical methods, then applied with one coat of zinc-rich primer (minimum 60 microns) and two coats of anti-corrosive epoxy paint (DFT 120 microns minimum) conforming to IS 1477 &amp; IS 8629. Gaps between steel plate and concrete shall be pressure-grouted or sealed using epoxy mortar (Fosroc/Sika/Equivalent) to prevent water ingress. The fixing shall be executed strictly as per approved structural drawings and MoRTH Clause 804, including all scaffolding, staging, tools, tackles, welding equipment, grinding machines, safety gear (PPE), material handling, transportation, and skilled manpower. 
</t>
    </r>
  </si>
  <si>
    <t>MNB</t>
  </si>
  <si>
    <t xml:space="preserve">Wall Type </t>
  </si>
  <si>
    <t xml:space="preserve">Slab to Wall </t>
  </si>
  <si>
    <t xml:space="preserve">Crash barrier </t>
  </si>
  <si>
    <t>CB01/02</t>
  </si>
  <si>
    <t xml:space="preserve">Fadded Paint </t>
  </si>
  <si>
    <t xml:space="preserve">Toe &amp; Median Side </t>
  </si>
  <si>
    <t xml:space="preserve">Crash Barrier Painting </t>
  </si>
  <si>
    <t>Downtake Pipe</t>
  </si>
  <si>
    <t>Approach Slab</t>
  </si>
  <si>
    <t xml:space="preserve">RKJL </t>
  </si>
  <si>
    <t>DS</t>
  </si>
  <si>
    <t>Damaged</t>
  </si>
  <si>
    <t>Replacement</t>
  </si>
  <si>
    <t>Drainage Spouts</t>
  </si>
  <si>
    <t>Crash Barrier Painting</t>
  </si>
  <si>
    <t>Expansion Joint Replacement</t>
  </si>
  <si>
    <t>Item No. 2–New Expansion Joint – Strip Seal Type</t>
  </si>
  <si>
    <t xml:space="preserve">Item No. 3 – Crash Barrier Painting </t>
  </si>
  <si>
    <t>SQM</t>
  </si>
  <si>
    <t>Item No. 4 – Replacement/Providing of Drainage Spout Assembly</t>
  </si>
  <si>
    <t>Sealant</t>
  </si>
  <si>
    <t>Wearing Coat</t>
  </si>
  <si>
    <t>Item No. 2– Application of Cement Paint on Concrete Handrails / Crash Barrier</t>
  </si>
  <si>
    <t>Item No. 3 – New Expansion Joint – Strip Seal Type</t>
  </si>
  <si>
    <t>Item No. 4 – Providing Seal for Strip Seal Expansion Joint</t>
  </si>
  <si>
    <t xml:space="preserve">Item No. 5 –Wearing Coat </t>
  </si>
  <si>
    <t>Box</t>
  </si>
  <si>
    <t>1 x 7</t>
  </si>
  <si>
    <t>AS</t>
  </si>
  <si>
    <t>Item No. 2– Approach Slab</t>
  </si>
  <si>
    <t>DP</t>
  </si>
  <si>
    <t>RE Wall</t>
  </si>
  <si>
    <t>RE</t>
  </si>
  <si>
    <t>Detailed investigation required</t>
  </si>
  <si>
    <t>RKJL -3 813+257 to Km
880+600</t>
  </si>
  <si>
    <t>874+619 MNB LHS</t>
  </si>
  <si>
    <t>4 x 12</t>
  </si>
  <si>
    <t>871+223 MNB LHS</t>
  </si>
  <si>
    <t>3 x 12.5</t>
  </si>
  <si>
    <t>RCC Slab</t>
  </si>
  <si>
    <t>Inaccessible</t>
  </si>
  <si>
    <t>871+223 MNB RHS</t>
  </si>
  <si>
    <t>869+999 MNB LHS</t>
  </si>
  <si>
    <t>3 x 11</t>
  </si>
  <si>
    <t>Grating</t>
  </si>
  <si>
    <t xml:space="preserve">Replacement </t>
  </si>
  <si>
    <t>Item No. 2– Grating</t>
  </si>
  <si>
    <t>869+999 MNB RHS</t>
  </si>
  <si>
    <t>1 x 15</t>
  </si>
  <si>
    <t>864+905 MNB LHS</t>
  </si>
  <si>
    <t>Damaged A2 side</t>
  </si>
  <si>
    <t>No</t>
  </si>
  <si>
    <t>Item No. 3 – Approach Slab</t>
  </si>
  <si>
    <t>864+905 MNB RHS</t>
  </si>
  <si>
    <t xml:space="preserve">RCC Railing </t>
  </si>
  <si>
    <t>RR</t>
  </si>
  <si>
    <t>A1 side Damaged</t>
  </si>
  <si>
    <t>Item No. 3 –Crash Barrier</t>
  </si>
  <si>
    <t>Crash Barrier</t>
  </si>
  <si>
    <t>1 x 12</t>
  </si>
  <si>
    <t>864+250 MNB LHS</t>
  </si>
  <si>
    <t>864+250 MNB RHS</t>
  </si>
  <si>
    <t xml:space="preserve">Crash Barrier </t>
  </si>
  <si>
    <t>CB</t>
  </si>
  <si>
    <t>Damaged Median side</t>
  </si>
  <si>
    <t>Item No. 3 – Crash Barrier</t>
  </si>
  <si>
    <t>RCC Box</t>
  </si>
  <si>
    <t>1 x 10</t>
  </si>
  <si>
    <t>858+884 MNB LHS</t>
  </si>
  <si>
    <t>Item No. 2– Crash Barrier Painting</t>
  </si>
  <si>
    <t>858+884 MNB RHS</t>
  </si>
  <si>
    <t>856+077 MNB LHS</t>
  </si>
  <si>
    <t>856+077 MNB RHS</t>
  </si>
  <si>
    <t>855+824 MNB LHS</t>
  </si>
  <si>
    <t>855+824 MNB RHS</t>
  </si>
  <si>
    <t>855+575 MNB LHS</t>
  </si>
  <si>
    <t>2 x 7</t>
  </si>
  <si>
    <t>855+575 MNB RHS</t>
  </si>
  <si>
    <t>854+040 MNB LHS</t>
  </si>
  <si>
    <t>854+040 MNB RHS</t>
  </si>
  <si>
    <t>852+088 MNB LHS</t>
  </si>
  <si>
    <t>3 x 8</t>
  </si>
  <si>
    <t>852+088 MNB RHS</t>
  </si>
  <si>
    <t>851+884 MNB LHS</t>
  </si>
  <si>
    <t>851+884 MNB RHS</t>
  </si>
  <si>
    <t>Girder</t>
  </si>
  <si>
    <t>1 x 22</t>
  </si>
  <si>
    <t>EJ001 and EJ002</t>
  </si>
  <si>
    <t>Item No. 2– Expansion Joints</t>
  </si>
  <si>
    <t>Painting Faded</t>
  </si>
  <si>
    <t>Painting</t>
  </si>
  <si>
    <t xml:space="preserve">Damaged </t>
  </si>
  <si>
    <t>Item No. 3– Approach Slab</t>
  </si>
  <si>
    <t>1 x 24</t>
  </si>
  <si>
    <t>A 1 and A2 side approach slab damaged</t>
  </si>
  <si>
    <t>840+104 MNB LHS</t>
  </si>
  <si>
    <t>840+104 MNB RHS</t>
  </si>
  <si>
    <t xml:space="preserve"> A2 side approach slab damaged</t>
  </si>
  <si>
    <t>Not Accessible</t>
  </si>
  <si>
    <t xml:space="preserve">Approach Slab </t>
  </si>
  <si>
    <t>RCC BOX</t>
  </si>
  <si>
    <t>2 x 9</t>
  </si>
  <si>
    <t>834+629 MNB LHS</t>
  </si>
  <si>
    <t>834+629 MNB RHS</t>
  </si>
  <si>
    <t>832+204 MNB LHS</t>
  </si>
  <si>
    <t>1 x 8</t>
  </si>
  <si>
    <t>832+204 MNB RHS</t>
  </si>
  <si>
    <t>830+758 MNB LHS</t>
  </si>
  <si>
    <t>830+758 MNB RHS</t>
  </si>
  <si>
    <t>828+091 MNB LHS</t>
  </si>
  <si>
    <t>828+091 MNB RHS</t>
  </si>
  <si>
    <t>825+052 MNB LHS</t>
  </si>
  <si>
    <t>825+052 MNB RHS</t>
  </si>
  <si>
    <t>824+525 MNB LHS</t>
  </si>
  <si>
    <t>2 x 10</t>
  </si>
  <si>
    <t>824+525 MNB RHS</t>
  </si>
  <si>
    <t>816+471 MNB LHS</t>
  </si>
  <si>
    <t xml:space="preserve"> </t>
  </si>
  <si>
    <t>1 x 7.5</t>
  </si>
  <si>
    <t>816+471 MNB RHS</t>
  </si>
  <si>
    <t>815+381 MNB LHS</t>
  </si>
  <si>
    <t>815+381 MNB RHS</t>
  </si>
  <si>
    <t>814+245 MNB LHS</t>
  </si>
  <si>
    <t>Item No. 2– Crash Barrier</t>
  </si>
  <si>
    <t>A2 side</t>
  </si>
  <si>
    <t>814+245 MNB RHS</t>
  </si>
  <si>
    <t>1 x 7.8</t>
  </si>
  <si>
    <t>PUP</t>
  </si>
  <si>
    <t>841+789 PUP BHS</t>
  </si>
  <si>
    <t>818+574 PUP BHS</t>
  </si>
  <si>
    <t>821+162 PUP BHS</t>
  </si>
  <si>
    <t>866+228 PUP BHS</t>
  </si>
  <si>
    <t>VUP</t>
  </si>
  <si>
    <t>Down Take Pipe</t>
  </si>
  <si>
    <t xml:space="preserve">Item No. 3–PVC Runner Pipe </t>
  </si>
  <si>
    <t>Item No. 2– Crash Barrier Paint</t>
  </si>
  <si>
    <t>Bulging Observed</t>
  </si>
  <si>
    <t>Need detail Inspection</t>
  </si>
  <si>
    <t>833+700 VUP LHS</t>
  </si>
  <si>
    <t>833+700 VUP RHS</t>
  </si>
  <si>
    <t>843+964 VUP LHS</t>
  </si>
  <si>
    <t>843+964 VUP RHS</t>
  </si>
  <si>
    <t>827+917 FO BHS</t>
  </si>
  <si>
    <t>FO</t>
  </si>
  <si>
    <t>2 x 30</t>
  </si>
  <si>
    <t>PSC I Girder</t>
  </si>
  <si>
    <t>856+060 FO UDL</t>
  </si>
  <si>
    <t>Bulging observed Detailed investigation required</t>
  </si>
  <si>
    <t>872+780 FO LHS</t>
  </si>
  <si>
    <t>2 x 21+ 1 x 30</t>
  </si>
  <si>
    <t>872+780 FO RHS</t>
  </si>
  <si>
    <t>875+680 FO LHS</t>
  </si>
  <si>
    <t>875+680 FO RHS</t>
  </si>
  <si>
    <t>MJB</t>
  </si>
  <si>
    <t>839+656 MJB LHS</t>
  </si>
  <si>
    <t>6 x 30</t>
  </si>
  <si>
    <t>839+656 MJB RHS</t>
  </si>
  <si>
    <t>866+244 MJB LHS</t>
  </si>
  <si>
    <t>866+244 MJB RHS</t>
  </si>
  <si>
    <t>3 x 30</t>
  </si>
  <si>
    <t>RKJL -3 813+257 to Km 880+600</t>
  </si>
  <si>
    <t>Dismantling and removing PQC and approach slab (up to 100 mm thickness):
Careful dismantling of existing PQC/approach slab up to 100 mm thickness by manual chipping machine or other approved manual methods, ensuring no damage to the underlying panels or structural components. The dismantled concrete shall be collected, loaded, transported, and disposed of/scrapped at an approved location up to 10 km lead from the site, including all labour, tools, plants, safety measures, and complete as per the direction of the Engineer-in-Charge.</t>
  </si>
  <si>
    <t xml:space="preserve">PQC Dismantiling </t>
  </si>
  <si>
    <t>Providing and laying M40 grade concrete for CC wearing coat:
Providing, transporting, and placing M40 grade cement concrete from an approved RMC plant, including supply of all materials, labour, equipment, and shifting to site. Laying, compacting, finishing, and maintaining proper levels, lines, and slopes of the CC wearing coat, including texturing, groove cutting (extra), curing, and all incidental works required to complete the item as per specifications and as directed by the Engineer-in-Charge.</t>
  </si>
  <si>
    <t xml:space="preserve">CC Wearing Coat </t>
  </si>
  <si>
    <t>Providing, cutting, bending, binding, and placing of  mm diameter TMT  bars at 150 mm center-to-center spacing both ways for wearing coat raft reinforcement, including cost of binding wire, supports, chairs, laps, wastage, and all handling, transportation, and incidental works—complete in all respects as per drawing, relevant IS codes, and instructions of the Engineer-in-Charge.</t>
  </si>
  <si>
    <t xml:space="preserve">Reinforcement </t>
  </si>
  <si>
    <t xml:space="preserve">MT </t>
  </si>
  <si>
    <t>Removal of existing wearing coat over the approach slab:
Careful dismantling and removal of the existing wearing coat over the approach slab using approved manual/mechanical methods, including cleaning, collection, loading, transportation, and disposal of dismantled material to an approved dumping location. The work shall include all labour, tools, equipment, and complete as per the direction of the Engineer-in-Charge.</t>
  </si>
  <si>
    <t>842+429 MNB LHS</t>
  </si>
  <si>
    <t>842+429 MNB RHS</t>
  </si>
  <si>
    <t>1 x 36</t>
  </si>
  <si>
    <t>ROB</t>
  </si>
  <si>
    <t>878+725 ROB RHS</t>
  </si>
  <si>
    <t xml:space="preserve">Expansion Joint </t>
  </si>
  <si>
    <t>EJ01/02</t>
  </si>
  <si>
    <t>878+725 ROB LHS</t>
  </si>
  <si>
    <t>Settlement observed</t>
  </si>
  <si>
    <t>EJ01-02</t>
  </si>
  <si>
    <t>Soil Nailing</t>
  </si>
  <si>
    <t>SN</t>
  </si>
  <si>
    <t>Bulging RE wall</t>
  </si>
  <si>
    <t>A1 side</t>
  </si>
  <si>
    <t>Expansion Joint</t>
  </si>
  <si>
    <t>Item No. 2–Expansion Joint</t>
  </si>
  <si>
    <t>Item No. 3– Expansion Joint</t>
  </si>
  <si>
    <t xml:space="preserve">Item No. 4– Soil Nailing </t>
  </si>
  <si>
    <t>Retaining Wall</t>
  </si>
  <si>
    <t>RMt</t>
  </si>
  <si>
    <t>EJ P A2,</t>
  </si>
  <si>
    <t>EJ P1</t>
  </si>
  <si>
    <t>Note: Material &amp; Testing shall be done as per NHAI/MORTH specification</t>
  </si>
  <si>
    <t>* The Quantities mentioned in BoQ may vary up to ± 25% of original BoQ quantity of single BoQ item subject to maximum of ± 20% of original Contract price. The decision of the Employer shall be final and binding on the contractor</t>
  </si>
  <si>
    <r>
      <rPr>
        <b/>
        <sz val="16"/>
        <color theme="1"/>
        <rFont val="Calibri"/>
        <family val="2"/>
        <scheme val="minor"/>
      </rPr>
      <t>New Expansion Joint – Strip Seal Type (Loop Plate)</t>
    </r>
    <r>
      <rPr>
        <sz val="16"/>
        <color theme="1"/>
        <rFont val="Calibri"/>
        <family val="2"/>
        <scheme val="minor"/>
      </rPr>
      <t xml:space="preserve">
Providing and fixing strip seal type expansion joint assembly (Loop Plate type), including dismantling and removal of the existing joint (if any), complete with the supply and installation of new expansion joint components comprising steel edge beams conforming to IS 2062 Grade B, 12 mm thick gusset plates with 16 mm Ø loops spaced at 250 mm c/c, and an elastomeric sealing element made of chloroprene rubber. The joint shall be fixed using high-strength micro-concrete with adequate reinforcement, as per the approved design and manufacturer’s instructions.
The scope of work includes groove cutting, surface preparation and cleaning, precise alignment and placement of anchorages and edge beams, embedding in micro-concrete, and installation of the elastomeric strip seal using a manufacturer-approved fixing system to ensure proper compression and water-tight sealing. The sealing element shall be resistant to fatigue, wear, ultraviolet radiation, and chemical exposure.
All materials and workmanship shall conform to MoRTH Specification Clause 2607, and relevant provisions of IRC:SP:69, IRC:SP:73, IRC:83 (Part II), and IS 12118:1987. All installation works shall be in accordance with approved technical drawings and as directed by the Engineer-in-Charge.
Rate includes the cost of all materials, dismantling and disposal of existing joint components, site preparation, groove cutting, anchorage and beam placement, sealing, testing, and all labour and equipment required to complete the work to specification.</t>
    </r>
  </si>
  <si>
    <t>New Expansion Joint – Strip Seal Type (Loop Plate)</t>
  </si>
  <si>
    <r>
      <rPr>
        <b/>
        <sz val="16"/>
        <color theme="1"/>
        <rFont val="Calibri"/>
        <family val="2"/>
        <scheme val="minor"/>
      </rPr>
      <t xml:space="preserve">Approach Slab Mud Jacking (Void Filling Beneath Slab by Pressure Grouting)
</t>
    </r>
    <r>
      <rPr>
        <sz val="16"/>
        <color theme="1"/>
        <rFont val="Calibri"/>
        <family val="2"/>
        <scheme val="minor"/>
      </rPr>
      <t xml:space="preserve">
The work involves the stabilization and re-levelling of settled approach slabs of bridges or culverts using the pressure grouting (mud jacking) method. This process includes drilling holes through the slab to inject a controlled cementitious grout or mortar mix under pressure to fill voids beneath the slab and restore support. The grouting procedure eliminates settlement and prevents differential movement between the approach slab and the bridge deck. The contractor shall remove any damaged or defective portions of the slab, clean the surface of dust, debris, or laitance, and prepare the substrate for grouting. Exposed reinforcement, if any, shall be cleaned and treated with an anti-corrosive coating. The grouting material shall include a cement-sand slurry or polymer-modified grout, prepared to the required consistency for effective filling. The grouting shall be carried out using mechanical or manual pumps at a pressure of 3–5 kg/cm², ensuring complete filling of voids and preventing any uplift or damage to the structure. After grouting, the holes shall be sealed, and the surface shall be restored to its original level. The work shall be carried out in strict accordance with the MoRTH specifications and as directed by the Engineer-in-Charge.
</t>
    </r>
    <r>
      <rPr>
        <b/>
        <sz val="16"/>
        <color theme="1"/>
        <rFont val="Calibri"/>
        <family val="2"/>
        <scheme val="minor"/>
      </rPr>
      <t>The rate includes</t>
    </r>
    <r>
      <rPr>
        <sz val="16"/>
        <color theme="1"/>
        <rFont val="Calibri"/>
        <family val="2"/>
        <scheme val="minor"/>
      </rPr>
      <t xml:space="preserve"> the cost of drilling holes, supplying and applying grout, sealing, surface restoration, and necessary material, including non-shrink admixtures, polymer additives, and grout nipples. All equipment, including drill machines, grout pumps, mixers, and PPE, is to be provided by the contractor. Safety measures such as proper PPE, traffic control, and barricading shall be implemented during the execution of the work to ensure safety and quality assurance.</t>
    </r>
  </si>
  <si>
    <t>Approach Slab Mud Jacking (Void Filling Beneath Slab by Pressure Grouting)</t>
  </si>
  <si>
    <t>All charges Providing and constructing Reinforced Cement Concrete (RCC) Retaining Wall of 30.00 m length and 5.50 m height to control bulging of the existing RE wall, including earthwork excavation for foundation, PCC levelling course, RCC raft/base slab, RCC wall stem, providing, cutting, bending, placing and binding of reinforcement steel, centering, shuttering and staging, providing weep holes with PVC pipes, drainage/filter media behind the wall, stone pitching on exposed surfaces, backfilling with approved selected soil in layers with proper compaction, and disposal of surplus excavated material to approved locations, complete in all respects as per approved drawings, relevant IRC/MoRTH specifications, and directions of the Engineer-in-Charge.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</si>
</sst>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4009]\ * #,##0.00_ ;_ [$₹-4009]\ * \-#,##0.00_ ;_ [$₹-4009]\ * &quot;-&quot;??_ ;_ @_ "/>
  </numFmts>
  <fonts count="21">
    <font>
      <sz val="11"/>
      <color theme="1"/>
      <name val="Calibri"/>
      <family val="2"/>
      <scheme val="minor"/>
    </font>
    <font>
      <sz val="12"/>
      <color theme="1"/>
      <name val="Popins"/>
    </font>
    <font>
      <b/>
      <sz val="20"/>
      <color theme="1"/>
      <name val="Poppins"/>
    </font>
    <font>
      <sz val="14"/>
      <color theme="1"/>
      <name val="Poppins"/>
    </font>
    <font>
      <b/>
      <sz val="16"/>
      <color theme="1"/>
      <name val="Poppins"/>
    </font>
    <font>
      <b/>
      <sz val="14"/>
      <color theme="1"/>
      <name val="Poppins"/>
    </font>
    <font>
      <sz val="14"/>
      <name val="Poppins"/>
    </font>
    <font>
      <sz val="11"/>
      <color theme="1"/>
      <name val="Poppins"/>
    </font>
    <font>
      <b/>
      <sz val="11"/>
      <color theme="1"/>
      <name val="Poppins"/>
    </font>
    <font>
      <sz val="16"/>
      <color rgb="FFFF0000"/>
      <name val="Poppins"/>
    </font>
    <font>
      <b/>
      <sz val="11"/>
      <color rgb="FF000000"/>
      <name val="Poppins"/>
    </font>
    <font>
      <b/>
      <sz val="12"/>
      <color theme="1"/>
      <name val="Poppins"/>
    </font>
    <font>
      <sz val="12"/>
      <color theme="1"/>
      <name val="Poppins"/>
    </font>
    <font>
      <sz val="12"/>
      <name val="Poppins"/>
    </font>
    <font>
      <sz val="18"/>
      <color theme="1"/>
      <name val="Popins"/>
    </font>
    <font>
      <sz val="14"/>
      <color theme="1"/>
      <name val="Arial"/>
      <family val="2"/>
    </font>
    <font>
      <b/>
      <sz val="20"/>
      <color theme="1"/>
      <name val="Arial"/>
      <family val="2"/>
    </font>
    <font>
      <b/>
      <sz val="16"/>
      <color theme="1"/>
      <name val="Arial"/>
      <family val="2"/>
    </font>
    <font>
      <b/>
      <sz val="14"/>
      <color theme="1"/>
      <name val="Arial"/>
      <family val="2"/>
    </font>
    <font>
      <sz val="16"/>
      <color theme="1"/>
      <name val="Calibri"/>
      <family val="2"/>
      <scheme val="minor"/>
    </font>
    <font>
      <b/>
      <sz val="16"/>
      <color theme="1"/>
      <name val="Calibri"/>
      <family val="2"/>
      <scheme val="minor"/>
    </font>
  </fonts>
  <fills count="6">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FFFF00"/>
        <bgColor indexed="64"/>
      </patternFill>
    </fill>
  </fills>
  <borders count="18">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s>
  <cellStyleXfs count="1">
    <xf numFmtId="0" fontId="0" fillId="0" borderId="0"/>
  </cellStyleXfs>
  <cellXfs count="168">
    <xf numFmtId="0" fontId="0" fillId="0" borderId="0" xfId="0"/>
    <xf numFmtId="2" fontId="1" fillId="2" borderId="4" xfId="0" applyNumberFormat="1" applyFont="1" applyFill="1" applyBorder="1" applyAlignment="1">
      <alignment horizontal="center" vertical="center" wrapText="1"/>
    </xf>
    <xf numFmtId="0" fontId="2" fillId="3" borderId="4" xfId="0" applyFont="1" applyFill="1" applyBorder="1" applyAlignment="1">
      <alignment vertical="center"/>
    </xf>
    <xf numFmtId="0" fontId="3" fillId="0" borderId="0" xfId="0" applyFont="1"/>
    <xf numFmtId="164" fontId="4" fillId="3" borderId="4" xfId="0" applyNumberFormat="1" applyFont="1" applyFill="1" applyBorder="1" applyAlignment="1">
      <alignment horizontal="center" vertical="center"/>
    </xf>
    <xf numFmtId="0" fontId="3" fillId="2" borderId="4" xfId="0" applyFont="1" applyFill="1" applyBorder="1" applyAlignment="1">
      <alignment horizontal="center" vertical="center" wrapText="1"/>
    </xf>
    <xf numFmtId="0" fontId="3" fillId="2" borderId="4" xfId="0" applyFont="1" applyFill="1" applyBorder="1" applyAlignment="1">
      <alignment horizontal="left" vertical="top" wrapText="1"/>
    </xf>
    <xf numFmtId="0" fontId="3" fillId="0" borderId="4" xfId="0" applyFont="1" applyBorder="1" applyAlignment="1">
      <alignment horizontal="center" vertical="center" wrapText="1"/>
    </xf>
    <xf numFmtId="0" fontId="3" fillId="0" borderId="4" xfId="0" applyFont="1" applyBorder="1" applyAlignment="1">
      <alignment horizontal="center" vertical="center"/>
    </xf>
    <xf numFmtId="2" fontId="3" fillId="0" borderId="4" xfId="0" applyNumberFormat="1" applyFont="1" applyBorder="1" applyAlignment="1">
      <alignment horizontal="center" vertical="center"/>
    </xf>
    <xf numFmtId="164" fontId="3" fillId="0" borderId="4" xfId="0" applyNumberFormat="1" applyFont="1" applyBorder="1" applyAlignment="1">
      <alignment horizontal="center" vertical="center"/>
    </xf>
    <xf numFmtId="0" fontId="3" fillId="2" borderId="4" xfId="0" applyFont="1" applyFill="1" applyBorder="1" applyAlignment="1">
      <alignment horizontal="center" vertical="center"/>
    </xf>
    <xf numFmtId="0" fontId="5" fillId="2" borderId="4" xfId="0" applyFont="1" applyFill="1" applyBorder="1" applyAlignment="1">
      <alignment horizontal="left" vertical="top" wrapText="1"/>
    </xf>
    <xf numFmtId="0" fontId="3" fillId="2" borderId="4" xfId="0" applyFont="1" applyFill="1" applyBorder="1" applyAlignment="1">
      <alignment horizontal="left" vertical="center" wrapText="1"/>
    </xf>
    <xf numFmtId="2" fontId="3" fillId="0" borderId="4" xfId="0" applyNumberFormat="1" applyFont="1" applyBorder="1" applyAlignment="1">
      <alignment horizontal="center" vertical="center" wrapText="1"/>
    </xf>
    <xf numFmtId="164" fontId="3" fillId="0" borderId="4" xfId="0" applyNumberFormat="1" applyFont="1" applyBorder="1" applyAlignment="1">
      <alignment horizontal="right"/>
    </xf>
    <xf numFmtId="164" fontId="3" fillId="0" borderId="0" xfId="0" applyNumberFormat="1" applyFont="1" applyAlignment="1">
      <alignment horizontal="center" vertical="center"/>
    </xf>
    <xf numFmtId="0" fontId="7" fillId="0" borderId="0" xfId="0" applyFont="1"/>
    <xf numFmtId="0" fontId="7" fillId="0" borderId="0" xfId="0" applyFont="1" applyAlignment="1">
      <alignment horizontal="center" vertical="center" wrapText="1"/>
    </xf>
    <xf numFmtId="0" fontId="5" fillId="3" borderId="1" xfId="0" applyFont="1" applyFill="1" applyBorder="1" applyAlignment="1">
      <alignment horizontal="center" vertical="center" wrapText="1"/>
    </xf>
    <xf numFmtId="0" fontId="5" fillId="3" borderId="2" xfId="0" applyFont="1" applyFill="1" applyBorder="1" applyAlignment="1">
      <alignment horizontal="center" vertical="center" wrapText="1"/>
    </xf>
    <xf numFmtId="0" fontId="7" fillId="2" borderId="0" xfId="0" applyFont="1" applyFill="1" applyAlignment="1">
      <alignment horizontal="center" vertical="center"/>
    </xf>
    <xf numFmtId="0" fontId="7" fillId="2" borderId="0" xfId="0" applyFont="1" applyFill="1" applyAlignment="1">
      <alignment horizontal="center"/>
    </xf>
    <xf numFmtId="0" fontId="7" fillId="2" borderId="0" xfId="0" applyFont="1" applyFill="1"/>
    <xf numFmtId="0" fontId="8" fillId="2" borderId="4" xfId="0" applyFont="1" applyFill="1" applyBorder="1" applyAlignment="1">
      <alignment horizontal="left" vertical="center"/>
    </xf>
    <xf numFmtId="0" fontId="8" fillId="2" borderId="4" xfId="0" applyFont="1" applyFill="1" applyBorder="1" applyAlignment="1">
      <alignment horizontal="center" vertical="center"/>
    </xf>
    <xf numFmtId="0" fontId="8" fillId="2" borderId="4" xfId="0" applyFont="1" applyFill="1" applyBorder="1" applyAlignment="1">
      <alignment horizontal="left" vertical="center" wrapText="1"/>
    </xf>
    <xf numFmtId="0" fontId="7" fillId="2" borderId="0" xfId="0" applyFont="1" applyFill="1" applyAlignment="1">
      <alignment horizontal="left"/>
    </xf>
    <xf numFmtId="0" fontId="8" fillId="2" borderId="7" xfId="0" applyFont="1" applyFill="1" applyBorder="1" applyAlignment="1">
      <alignment horizontal="left" vertical="center"/>
    </xf>
    <xf numFmtId="0" fontId="7" fillId="2" borderId="7" xfId="0" applyFont="1" applyFill="1" applyBorder="1" applyAlignment="1">
      <alignment horizontal="center" vertical="center"/>
    </xf>
    <xf numFmtId="0" fontId="10" fillId="2" borderId="4"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4" xfId="0" applyFont="1" applyFill="1" applyBorder="1" applyAlignment="1">
      <alignment horizontal="center" vertical="center"/>
    </xf>
    <xf numFmtId="0" fontId="7" fillId="2" borderId="4" xfId="0" applyFont="1" applyFill="1" applyBorder="1" applyAlignment="1">
      <alignment horizontal="center"/>
    </xf>
    <xf numFmtId="0" fontId="7" fillId="2" borderId="4" xfId="0" applyFont="1" applyFill="1" applyBorder="1"/>
    <xf numFmtId="0" fontId="11" fillId="2" borderId="4"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8" fillId="2" borderId="4" xfId="0" applyFont="1" applyFill="1" applyBorder="1" applyAlignment="1">
      <alignment horizontal="center" wrapText="1"/>
    </xf>
    <xf numFmtId="2" fontId="8" fillId="2" borderId="4" xfId="0" applyNumberFormat="1" applyFont="1" applyFill="1" applyBorder="1" applyAlignment="1">
      <alignment horizontal="center" vertical="center"/>
    </xf>
    <xf numFmtId="2" fontId="7" fillId="2" borderId="4" xfId="0" applyNumberFormat="1" applyFont="1" applyFill="1" applyBorder="1" applyAlignment="1">
      <alignment horizontal="center" vertical="center"/>
    </xf>
    <xf numFmtId="0" fontId="11" fillId="2" borderId="4" xfId="0" applyFont="1" applyFill="1" applyBorder="1" applyAlignment="1">
      <alignment horizontal="left" vertical="center"/>
    </xf>
    <xf numFmtId="0" fontId="7" fillId="2" borderId="0" xfId="0" applyFont="1" applyFill="1" applyAlignment="1">
      <alignment horizontal="center" wrapText="1"/>
    </xf>
    <xf numFmtId="0" fontId="12" fillId="2" borderId="4" xfId="0" applyFont="1" applyFill="1" applyBorder="1" applyAlignment="1">
      <alignment horizontal="center" vertical="center" wrapText="1"/>
    </xf>
    <xf numFmtId="0" fontId="12" fillId="2" borderId="4" xfId="0" applyFont="1" applyFill="1" applyBorder="1" applyAlignment="1">
      <alignment horizontal="center" vertical="center"/>
    </xf>
    <xf numFmtId="2" fontId="12" fillId="2" borderId="4" xfId="0" applyNumberFormat="1" applyFont="1" applyFill="1" applyBorder="1" applyAlignment="1">
      <alignment horizontal="center" vertical="center" wrapText="1"/>
    </xf>
    <xf numFmtId="0" fontId="12" fillId="2" borderId="4" xfId="0" applyFont="1" applyFill="1" applyBorder="1" applyAlignment="1">
      <alignment vertical="center" wrapText="1"/>
    </xf>
    <xf numFmtId="0" fontId="11" fillId="2" borderId="4" xfId="0" applyFont="1" applyFill="1" applyBorder="1" applyAlignment="1">
      <alignment horizontal="center" vertical="center"/>
    </xf>
    <xf numFmtId="0" fontId="7" fillId="2" borderId="4" xfId="0" applyFont="1" applyFill="1" applyBorder="1" applyAlignment="1">
      <alignment horizontal="center" wrapText="1"/>
    </xf>
    <xf numFmtId="0" fontId="11" fillId="2" borderId="4" xfId="0" applyFont="1" applyFill="1" applyBorder="1" applyAlignment="1">
      <alignment horizontal="center"/>
    </xf>
    <xf numFmtId="0" fontId="12" fillId="2" borderId="4" xfId="0" applyFont="1" applyFill="1" applyBorder="1" applyAlignment="1">
      <alignment horizontal="center"/>
    </xf>
    <xf numFmtId="0" fontId="12" fillId="2" borderId="4" xfId="0" applyFont="1" applyFill="1" applyBorder="1"/>
    <xf numFmtId="2" fontId="12" fillId="2" borderId="4" xfId="0" applyNumberFormat="1" applyFont="1" applyFill="1" applyBorder="1" applyAlignment="1">
      <alignment horizontal="center" vertical="center"/>
    </xf>
    <xf numFmtId="2" fontId="12" fillId="2" borderId="4" xfId="0" applyNumberFormat="1" applyFont="1" applyFill="1" applyBorder="1" applyAlignment="1">
      <alignment horizontal="center"/>
    </xf>
    <xf numFmtId="0" fontId="12" fillId="2" borderId="4" xfId="0" applyFont="1" applyFill="1" applyBorder="1" applyAlignment="1">
      <alignment horizontal="right" vertical="center" indent="1"/>
    </xf>
    <xf numFmtId="0" fontId="8" fillId="2" borderId="4" xfId="0" applyFont="1" applyFill="1" applyBorder="1" applyAlignment="1">
      <alignment vertical="center"/>
    </xf>
    <xf numFmtId="0" fontId="7" fillId="2" borderId="4" xfId="0" applyFont="1" applyFill="1" applyBorder="1" applyAlignment="1">
      <alignment vertical="center"/>
    </xf>
    <xf numFmtId="2" fontId="7" fillId="2" borderId="4" xfId="0" applyNumberFormat="1" applyFont="1" applyFill="1" applyBorder="1" applyAlignment="1">
      <alignment horizontal="center"/>
    </xf>
    <xf numFmtId="0" fontId="8" fillId="2" borderId="4" xfId="0" applyFont="1" applyFill="1" applyBorder="1" applyAlignment="1">
      <alignment horizontal="right" vertical="center" indent="1"/>
    </xf>
    <xf numFmtId="0" fontId="7" fillId="2" borderId="8" xfId="0" applyFont="1" applyFill="1" applyBorder="1"/>
    <xf numFmtId="0" fontId="3" fillId="2" borderId="3" xfId="0" applyFont="1" applyFill="1" applyBorder="1" applyAlignment="1">
      <alignment horizontal="center" vertical="center"/>
    </xf>
    <xf numFmtId="0" fontId="3" fillId="2" borderId="6" xfId="0" applyFont="1" applyFill="1" applyBorder="1" applyAlignment="1">
      <alignment horizontal="center" vertical="center"/>
    </xf>
    <xf numFmtId="0" fontId="5" fillId="3" borderId="10" xfId="0" applyFont="1" applyFill="1" applyBorder="1" applyAlignment="1">
      <alignment horizontal="center" vertical="center" wrapText="1"/>
    </xf>
    <xf numFmtId="0" fontId="7" fillId="0" borderId="4" xfId="0" applyFont="1" applyBorder="1" applyAlignment="1">
      <alignment horizontal="center" vertical="center" wrapText="1"/>
    </xf>
    <xf numFmtId="2" fontId="7" fillId="0" borderId="4" xfId="0" applyNumberFormat="1" applyFont="1" applyBorder="1" applyAlignment="1">
      <alignment horizontal="center" vertical="center" wrapText="1"/>
    </xf>
    <xf numFmtId="0" fontId="3" fillId="2" borderId="8" xfId="0" applyFont="1" applyFill="1" applyBorder="1" applyAlignment="1">
      <alignment vertical="center" wrapText="1"/>
    </xf>
    <xf numFmtId="0" fontId="3" fillId="2" borderId="8" xfId="0" applyFont="1" applyFill="1" applyBorder="1" applyAlignment="1">
      <alignment vertical="center"/>
    </xf>
    <xf numFmtId="0" fontId="3" fillId="2" borderId="11" xfId="0" applyFont="1" applyFill="1" applyBorder="1" applyAlignment="1">
      <alignment vertical="center" wrapText="1"/>
    </xf>
    <xf numFmtId="0" fontId="3" fillId="2" borderId="8" xfId="0" applyFont="1" applyFill="1" applyBorder="1" applyAlignment="1">
      <alignment horizontal="left" vertical="center" wrapText="1"/>
    </xf>
    <xf numFmtId="0" fontId="7" fillId="0" borderId="4" xfId="0" applyFont="1" applyBorder="1" applyAlignment="1">
      <alignment horizontal="center" vertical="center"/>
    </xf>
    <xf numFmtId="0" fontId="7" fillId="0" borderId="7" xfId="0" applyFont="1" applyBorder="1" applyAlignment="1">
      <alignment horizontal="center" vertical="center"/>
    </xf>
    <xf numFmtId="0" fontId="3" fillId="2" borderId="12" xfId="0" applyFont="1" applyFill="1" applyBorder="1" applyAlignment="1">
      <alignment vertical="center"/>
    </xf>
    <xf numFmtId="0" fontId="3" fillId="2" borderId="13" xfId="0" applyFont="1" applyFill="1" applyBorder="1" applyAlignment="1">
      <alignment horizontal="center" vertical="center" wrapText="1"/>
    </xf>
    <xf numFmtId="0" fontId="7" fillId="0" borderId="12" xfId="0" applyFont="1" applyBorder="1" applyAlignment="1">
      <alignment horizontal="center" vertical="center" wrapText="1"/>
    </xf>
    <xf numFmtId="0" fontId="3" fillId="2" borderId="14" xfId="0" applyFont="1" applyFill="1" applyBorder="1" applyAlignment="1">
      <alignment horizontal="center" vertical="center"/>
    </xf>
    <xf numFmtId="0" fontId="3" fillId="2" borderId="15" xfId="0" applyFont="1" applyFill="1" applyBorder="1" applyAlignment="1">
      <alignment horizontal="left" vertical="center" wrapText="1"/>
    </xf>
    <xf numFmtId="2" fontId="1" fillId="2" borderId="16" xfId="0" applyNumberFormat="1" applyFont="1" applyFill="1" applyBorder="1" applyAlignment="1">
      <alignment horizontal="center" vertical="center" wrapText="1"/>
    </xf>
    <xf numFmtId="2" fontId="7" fillId="0" borderId="16" xfId="0" applyNumberFormat="1" applyFont="1" applyBorder="1" applyAlignment="1">
      <alignment horizontal="center" vertical="center" wrapText="1"/>
    </xf>
    <xf numFmtId="0" fontId="7" fillId="0" borderId="7" xfId="0" applyFont="1" applyBorder="1" applyAlignment="1">
      <alignment horizontal="center" vertical="center" wrapText="1"/>
    </xf>
    <xf numFmtId="0" fontId="8" fillId="2" borderId="4" xfId="0" applyFont="1" applyFill="1" applyBorder="1" applyAlignment="1">
      <alignment horizontal="center"/>
    </xf>
    <xf numFmtId="0" fontId="3" fillId="5" borderId="3" xfId="0" applyFont="1" applyFill="1" applyBorder="1" applyAlignment="1">
      <alignment horizontal="center" vertical="center"/>
    </xf>
    <xf numFmtId="0" fontId="3" fillId="5" borderId="8" xfId="0" applyFont="1" applyFill="1" applyBorder="1" applyAlignment="1">
      <alignment vertical="center" wrapText="1"/>
    </xf>
    <xf numFmtId="2" fontId="1" fillId="5" borderId="4" xfId="0" applyNumberFormat="1" applyFont="1" applyFill="1" applyBorder="1" applyAlignment="1">
      <alignment horizontal="center" vertical="center" wrapText="1"/>
    </xf>
    <xf numFmtId="2" fontId="7" fillId="5" borderId="4" xfId="0" applyNumberFormat="1" applyFont="1" applyFill="1" applyBorder="1" applyAlignment="1">
      <alignment horizontal="center" vertical="center" wrapText="1"/>
    </xf>
    <xf numFmtId="0" fontId="7" fillId="5" borderId="0" xfId="0" applyFont="1" applyFill="1"/>
    <xf numFmtId="2" fontId="7" fillId="0" borderId="0" xfId="0" applyNumberFormat="1" applyFont="1"/>
    <xf numFmtId="0" fontId="7" fillId="5" borderId="12" xfId="0" applyFont="1" applyFill="1" applyBorder="1" applyAlignment="1">
      <alignment horizontal="center" vertical="center" wrapText="1"/>
    </xf>
    <xf numFmtId="2" fontId="7" fillId="5" borderId="16" xfId="0" applyNumberFormat="1" applyFont="1" applyFill="1" applyBorder="1" applyAlignment="1">
      <alignment horizontal="center" vertical="center" wrapText="1"/>
    </xf>
    <xf numFmtId="0" fontId="14" fillId="2" borderId="4" xfId="0" applyFont="1" applyFill="1" applyBorder="1" applyAlignment="1">
      <alignment horizontal="center" vertical="center" wrapText="1"/>
    </xf>
    <xf numFmtId="2" fontId="14" fillId="0" borderId="4" xfId="0" applyNumberFormat="1" applyFont="1" applyBorder="1" applyAlignment="1">
      <alignment horizontal="center" vertical="center"/>
    </xf>
    <xf numFmtId="0" fontId="14" fillId="2" borderId="4" xfId="0" applyFont="1" applyFill="1" applyBorder="1" applyAlignment="1">
      <alignment horizontal="center" vertical="center"/>
    </xf>
    <xf numFmtId="0" fontId="14" fillId="0" borderId="4" xfId="0" applyFont="1" applyBorder="1" applyAlignment="1">
      <alignment horizontal="center" vertical="center"/>
    </xf>
    <xf numFmtId="0" fontId="7" fillId="2" borderId="4" xfId="0" applyFont="1" applyFill="1" applyBorder="1" applyAlignment="1">
      <alignment vertical="center" wrapText="1"/>
    </xf>
    <xf numFmtId="2" fontId="7" fillId="2" borderId="4" xfId="0" applyNumberFormat="1" applyFont="1" applyFill="1" applyBorder="1" applyAlignment="1">
      <alignment horizontal="center" wrapText="1"/>
    </xf>
    <xf numFmtId="2" fontId="7" fillId="2" borderId="4" xfId="0" applyNumberFormat="1"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5" borderId="2" xfId="0" applyFont="1" applyFill="1" applyBorder="1" applyAlignment="1">
      <alignment horizontal="center" vertical="center" wrapText="1"/>
    </xf>
    <xf numFmtId="0" fontId="15" fillId="0" borderId="0" xfId="0" applyFont="1"/>
    <xf numFmtId="0" fontId="15" fillId="2" borderId="0" xfId="0" applyFont="1" applyFill="1" applyAlignment="1">
      <alignment horizontal="left" vertical="top"/>
    </xf>
    <xf numFmtId="0" fontId="15" fillId="0" borderId="0" xfId="0" applyFont="1" applyAlignment="1">
      <alignment horizontal="center" vertical="center"/>
    </xf>
    <xf numFmtId="164" fontId="15" fillId="0" borderId="0" xfId="0" applyNumberFormat="1" applyFont="1" applyAlignment="1">
      <alignment horizontal="center" vertical="center"/>
    </xf>
    <xf numFmtId="0" fontId="16" fillId="3" borderId="4" xfId="0" applyFont="1" applyFill="1" applyBorder="1" applyAlignment="1">
      <alignment vertical="center"/>
    </xf>
    <xf numFmtId="0" fontId="16" fillId="3" borderId="4" xfId="0" applyFont="1" applyFill="1" applyBorder="1" applyAlignment="1">
      <alignment vertical="center" wrapText="1"/>
    </xf>
    <xf numFmtId="0" fontId="17" fillId="3" borderId="4" xfId="0" applyFont="1" applyFill="1" applyBorder="1" applyAlignment="1">
      <alignment horizontal="center" vertical="center" wrapText="1"/>
    </xf>
    <xf numFmtId="0" fontId="17" fillId="3" borderId="4" xfId="0" applyFont="1" applyFill="1" applyBorder="1" applyAlignment="1">
      <alignment horizontal="center" vertical="center"/>
    </xf>
    <xf numFmtId="164" fontId="17" fillId="3" borderId="4" xfId="0" applyNumberFormat="1" applyFont="1" applyFill="1" applyBorder="1" applyAlignment="1">
      <alignment horizontal="center" vertical="center"/>
    </xf>
    <xf numFmtId="164" fontId="17" fillId="3" borderId="4" xfId="0" applyNumberFormat="1" applyFont="1" applyFill="1" applyBorder="1" applyAlignment="1">
      <alignment horizontal="center" vertical="center" wrapText="1"/>
    </xf>
    <xf numFmtId="0" fontId="15" fillId="2" borderId="4" xfId="0" applyFont="1" applyFill="1" applyBorder="1" applyAlignment="1">
      <alignment horizontal="center" vertical="center" wrapText="1"/>
    </xf>
    <xf numFmtId="0" fontId="15" fillId="2" borderId="4" xfId="0" applyFont="1" applyFill="1" applyBorder="1" applyAlignment="1">
      <alignment horizontal="left" vertical="top" wrapText="1"/>
    </xf>
    <xf numFmtId="2" fontId="15" fillId="0" borderId="4" xfId="0" applyNumberFormat="1" applyFont="1" applyBorder="1" applyAlignment="1">
      <alignment horizontal="center" vertical="center"/>
    </xf>
    <xf numFmtId="0" fontId="15" fillId="2" borderId="4" xfId="0" applyFont="1" applyFill="1" applyBorder="1" applyAlignment="1">
      <alignment horizontal="center" vertical="center"/>
    </xf>
    <xf numFmtId="164" fontId="15" fillId="0" borderId="4" xfId="0" applyNumberFormat="1" applyFont="1" applyBorder="1" applyAlignment="1">
      <alignment horizontal="center" vertical="center"/>
    </xf>
    <xf numFmtId="0" fontId="15" fillId="0" borderId="4" xfId="0" applyFont="1" applyBorder="1" applyAlignment="1">
      <alignment horizontal="center" vertical="center"/>
    </xf>
    <xf numFmtId="0" fontId="15" fillId="0" borderId="0" xfId="0" applyFont="1" applyAlignment="1">
      <alignment horizontal="right"/>
    </xf>
    <xf numFmtId="0" fontId="15" fillId="0" borderId="4" xfId="0" applyFont="1" applyBorder="1" applyAlignment="1">
      <alignment horizontal="right"/>
    </xf>
    <xf numFmtId="0" fontId="18" fillId="2" borderId="4" xfId="0" applyFont="1" applyFill="1" applyBorder="1" applyAlignment="1">
      <alignment horizontal="right" vertical="center"/>
    </xf>
    <xf numFmtId="0" fontId="15" fillId="0" borderId="4" xfId="0" applyFont="1" applyBorder="1" applyAlignment="1">
      <alignment horizontal="center"/>
    </xf>
    <xf numFmtId="164" fontId="15" fillId="0" borderId="4" xfId="0" applyNumberFormat="1" applyFont="1" applyBorder="1" applyAlignment="1">
      <alignment horizontal="right"/>
    </xf>
    <xf numFmtId="0" fontId="15" fillId="0" borderId="4" xfId="0" applyFont="1" applyBorder="1" applyAlignment="1">
      <alignment horizontal="left" vertical="top"/>
    </xf>
    <xf numFmtId="0" fontId="18" fillId="0" borderId="0" xfId="0" applyFont="1" applyAlignment="1">
      <alignment horizontal="left" vertical="center"/>
    </xf>
    <xf numFmtId="0" fontId="18" fillId="0" borderId="0" xfId="0" applyFont="1" applyAlignment="1">
      <alignment horizontal="center" vertical="center"/>
    </xf>
    <xf numFmtId="164" fontId="18" fillId="0" borderId="4" xfId="0" applyNumberFormat="1" applyFont="1" applyBorder="1" applyAlignment="1">
      <alignment horizontal="center" vertical="center"/>
    </xf>
    <xf numFmtId="0" fontId="19" fillId="2" borderId="4" xfId="0" applyFont="1" applyFill="1" applyBorder="1" applyAlignment="1">
      <alignment horizontal="left" vertical="top" wrapText="1"/>
    </xf>
    <xf numFmtId="0" fontId="20" fillId="2" borderId="4" xfId="0" applyFont="1" applyFill="1" applyBorder="1" applyAlignment="1">
      <alignment horizontal="center" vertical="center" wrapText="1"/>
    </xf>
    <xf numFmtId="0" fontId="19" fillId="2" borderId="4" xfId="0" applyFont="1" applyFill="1" applyBorder="1" applyAlignment="1">
      <alignment horizontal="left" vertical="center" wrapText="1"/>
    </xf>
    <xf numFmtId="2" fontId="20" fillId="0" borderId="4" xfId="0" applyNumberFormat="1" applyFont="1" applyBorder="1" applyAlignment="1">
      <alignment horizontal="center" vertical="center" wrapText="1"/>
    </xf>
    <xf numFmtId="0" fontId="3" fillId="0" borderId="7" xfId="0" applyFont="1" applyBorder="1" applyAlignment="1">
      <alignment horizontal="center" vertical="center"/>
    </xf>
    <xf numFmtId="0" fontId="3" fillId="0" borderId="17" xfId="0" applyFont="1" applyBorder="1" applyAlignment="1">
      <alignment horizontal="center" vertical="center"/>
    </xf>
    <xf numFmtId="0" fontId="3" fillId="0" borderId="12" xfId="0" applyFont="1" applyBorder="1" applyAlignment="1">
      <alignment horizontal="center" vertical="center"/>
    </xf>
    <xf numFmtId="0" fontId="18" fillId="0" borderId="0" xfId="0" applyFont="1" applyAlignment="1">
      <alignment horizontal="left" vertical="center"/>
    </xf>
    <xf numFmtId="0" fontId="18" fillId="0" borderId="0" xfId="0" applyFont="1" applyAlignment="1">
      <alignment horizontal="left" vertical="center" wrapText="1"/>
    </xf>
    <xf numFmtId="0" fontId="7" fillId="2" borderId="7" xfId="0" applyFont="1" applyFill="1" applyBorder="1" applyAlignment="1">
      <alignment horizontal="center" vertical="center" wrapText="1"/>
    </xf>
    <xf numFmtId="0" fontId="7" fillId="0" borderId="7" xfId="0" applyFont="1" applyBorder="1" applyAlignment="1">
      <alignment horizontal="center" vertical="center" wrapText="1"/>
    </xf>
    <xf numFmtId="0" fontId="8" fillId="4" borderId="4" xfId="0" applyFont="1" applyFill="1" applyBorder="1" applyAlignment="1">
      <alignment horizontal="center" vertical="center" wrapText="1"/>
    </xf>
    <xf numFmtId="0" fontId="11" fillId="2" borderId="4" xfId="0" applyFont="1" applyFill="1" applyBorder="1" applyAlignment="1">
      <alignment vertical="center" wrapText="1"/>
    </xf>
    <xf numFmtId="0" fontId="8" fillId="2" borderId="4" xfId="0" applyFont="1" applyFill="1" applyBorder="1" applyAlignment="1">
      <alignment vertical="center" wrapText="1"/>
    </xf>
    <xf numFmtId="0" fontId="9" fillId="2" borderId="0" xfId="0" applyFont="1" applyFill="1" applyAlignment="1">
      <alignment horizontal="center" vertical="center"/>
    </xf>
    <xf numFmtId="0" fontId="10" fillId="2" borderId="4" xfId="0" applyFont="1" applyFill="1" applyBorder="1" applyAlignment="1">
      <alignment horizontal="center" vertical="center" wrapText="1"/>
    </xf>
    <xf numFmtId="0" fontId="12" fillId="2" borderId="4" xfId="0" applyFont="1" applyFill="1" applyBorder="1" applyAlignment="1">
      <alignment horizontal="left" vertical="top" wrapText="1"/>
    </xf>
    <xf numFmtId="0" fontId="12" fillId="2" borderId="4" xfId="0" applyFont="1" applyFill="1" applyBorder="1" applyAlignment="1">
      <alignment horizontal="center" vertical="center" wrapText="1"/>
    </xf>
    <xf numFmtId="0" fontId="8" fillId="2" borderId="4" xfId="0" applyFont="1" applyFill="1" applyBorder="1" applyAlignment="1">
      <alignment horizontal="left" vertical="center" wrapText="1"/>
    </xf>
    <xf numFmtId="0" fontId="8" fillId="2" borderId="4" xfId="0" applyFont="1" applyFill="1" applyBorder="1" applyAlignment="1">
      <alignment horizontal="center" vertical="center" wrapText="1"/>
    </xf>
    <xf numFmtId="0" fontId="7" fillId="2" borderId="4" xfId="0" applyFont="1" applyFill="1" applyBorder="1" applyAlignment="1">
      <alignment horizontal="center"/>
    </xf>
    <xf numFmtId="0" fontId="11" fillId="2" borderId="4" xfId="0" applyFont="1" applyFill="1" applyBorder="1" applyAlignment="1">
      <alignment horizontal="left" vertical="center"/>
    </xf>
    <xf numFmtId="0" fontId="11" fillId="2" borderId="4" xfId="0" applyFont="1" applyFill="1" applyBorder="1" applyAlignment="1">
      <alignment horizontal="left" vertical="top" wrapText="1"/>
    </xf>
    <xf numFmtId="0" fontId="12" fillId="2" borderId="4" xfId="0" applyFont="1" applyFill="1" applyBorder="1" applyAlignment="1">
      <alignment horizontal="center" vertical="center"/>
    </xf>
    <xf numFmtId="0" fontId="12" fillId="2" borderId="4" xfId="0" applyFont="1" applyFill="1" applyBorder="1" applyAlignment="1">
      <alignment horizontal="left" vertical="center" wrapText="1"/>
    </xf>
    <xf numFmtId="0" fontId="7" fillId="2" borderId="8"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12" fillId="2" borderId="4" xfId="0" applyFont="1" applyFill="1" applyBorder="1" applyAlignment="1">
      <alignment horizontal="left" vertical="center"/>
    </xf>
    <xf numFmtId="0" fontId="11" fillId="2" borderId="8" xfId="0" applyFont="1" applyFill="1" applyBorder="1" applyAlignment="1">
      <alignment horizontal="center" vertical="center"/>
    </xf>
    <xf numFmtId="0" fontId="11" fillId="2" borderId="9" xfId="0" applyFont="1" applyFill="1" applyBorder="1" applyAlignment="1">
      <alignment horizontal="center" vertical="center"/>
    </xf>
    <xf numFmtId="0" fontId="11" fillId="2" borderId="5" xfId="0" applyFont="1" applyFill="1" applyBorder="1" applyAlignment="1">
      <alignment horizontal="center" vertical="center"/>
    </xf>
    <xf numFmtId="0" fontId="11" fillId="2" borderId="4" xfId="0" applyFont="1" applyFill="1" applyBorder="1" applyAlignment="1">
      <alignment horizontal="right" vertical="center" indent="1"/>
    </xf>
    <xf numFmtId="0" fontId="8" fillId="2" borderId="4" xfId="0" applyFont="1" applyFill="1" applyBorder="1" applyAlignment="1">
      <alignment horizontal="right" vertical="center" indent="1"/>
    </xf>
    <xf numFmtId="0" fontId="7" fillId="2" borderId="4" xfId="0" applyFont="1" applyFill="1" applyBorder="1" applyAlignment="1">
      <alignment horizontal="left" vertical="center"/>
    </xf>
    <xf numFmtId="0" fontId="8" fillId="2" borderId="4" xfId="0" applyFont="1" applyFill="1" applyBorder="1" applyAlignment="1">
      <alignment horizontal="left" vertical="center"/>
    </xf>
    <xf numFmtId="0" fontId="7" fillId="2" borderId="8" xfId="0" applyFont="1" applyFill="1" applyBorder="1" applyAlignment="1">
      <alignment horizontal="center"/>
    </xf>
    <xf numFmtId="0" fontId="7" fillId="2" borderId="9" xfId="0" applyFont="1" applyFill="1" applyBorder="1" applyAlignment="1">
      <alignment horizontal="center"/>
    </xf>
    <xf numFmtId="0" fontId="7" fillId="2" borderId="5" xfId="0" applyFont="1" applyFill="1" applyBorder="1" applyAlignment="1">
      <alignment horizontal="center"/>
    </xf>
    <xf numFmtId="0" fontId="7" fillId="2" borderId="8" xfId="0" applyFont="1" applyFill="1" applyBorder="1" applyAlignment="1">
      <alignment horizontal="left" vertical="center"/>
    </xf>
    <xf numFmtId="0" fontId="7" fillId="2" borderId="9" xfId="0" applyFont="1" applyFill="1" applyBorder="1" applyAlignment="1">
      <alignment horizontal="left" vertical="center"/>
    </xf>
    <xf numFmtId="0" fontId="7" fillId="2" borderId="5" xfId="0" applyFont="1" applyFill="1" applyBorder="1" applyAlignment="1">
      <alignment horizontal="left" vertical="center"/>
    </xf>
    <xf numFmtId="0" fontId="8" fillId="2" borderId="8" xfId="0" applyFont="1" applyFill="1" applyBorder="1" applyAlignment="1">
      <alignment horizontal="left" vertical="center"/>
    </xf>
    <xf numFmtId="0" fontId="8" fillId="2" borderId="9" xfId="0" applyFont="1" applyFill="1" applyBorder="1" applyAlignment="1">
      <alignment horizontal="left" vertical="center"/>
    </xf>
    <xf numFmtId="0" fontId="8" fillId="2" borderId="5" xfId="0" applyFont="1" applyFill="1" applyBorder="1" applyAlignment="1">
      <alignment horizontal="left" vertical="center"/>
    </xf>
    <xf numFmtId="0" fontId="8" fillId="2" borderId="8" xfId="0" applyFont="1" applyFill="1" applyBorder="1" applyAlignment="1">
      <alignment horizontal="right" vertical="center" indent="1"/>
    </xf>
    <xf numFmtId="0" fontId="8" fillId="2" borderId="9" xfId="0" applyFont="1" applyFill="1" applyBorder="1" applyAlignment="1">
      <alignment horizontal="right" vertical="center" indent="1"/>
    </xf>
    <xf numFmtId="0" fontId="8" fillId="2" borderId="5" xfId="0" applyFont="1" applyFill="1" applyBorder="1" applyAlignment="1">
      <alignment horizontal="right" vertical="center" inden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calcChain" Target="calcChain.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externalLink" Target="externalLinks/externalLink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71"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personal/manishrautela_nhit_co_in/Documents/Manish/Bareilly/BOQ%20Bareilly%20to%20Sitapur/BOQ%20Bareilly%20to%20Sitapur%20(R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Dell/Downloads/Apprach%20Slab%20CC%20Wearing%20Coa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
      <sheetName val="Rate Comparison"/>
      <sheetName val="Chainage "/>
      <sheetName val="325+620 FO LHS "/>
      <sheetName val="325+620 FO RHS "/>
      <sheetName val="315+740 VUP LHS "/>
      <sheetName val="315+740 VUP RHS "/>
      <sheetName val="314+630 ROB LHS "/>
      <sheetName val="314+630 ROB RHS "/>
      <sheetName val="310+680 MNB LHS "/>
      <sheetName val="310+680 MNB RHS"/>
      <sheetName val="307+465 MNB LHS "/>
      <sheetName val="307+465 MNB RHS "/>
      <sheetName val="305+400 FO  LHS "/>
      <sheetName val="305+400 FO RHS "/>
      <sheetName val="303+656 VUP LHS "/>
      <sheetName val="303+656 VUP RHS "/>
      <sheetName val="296+310 MNB LHS "/>
      <sheetName val="296+310 MNB RHS "/>
      <sheetName val="295+375 VUP LHS "/>
      <sheetName val="295+375 VUP RHS "/>
      <sheetName val="291+040 PUP LHS "/>
      <sheetName val="291+040 PUP  RHS "/>
      <sheetName val="290+650 ROB LHS "/>
      <sheetName val="290+650 ROB RHS"/>
      <sheetName val="290+410 PUP LHS "/>
      <sheetName val="290+410 PUP RHS "/>
      <sheetName val="290+330 MNB LHS "/>
      <sheetName val="290+330 MNB RHS "/>
      <sheetName val="289+250 MJB LHS"/>
      <sheetName val="289+250 MJB RHS "/>
      <sheetName val="288+205 LHS  VUP "/>
      <sheetName val="288+205 RHS VUP"/>
      <sheetName val="285+065 LHS MNB "/>
      <sheetName val="285+065 RHS MNB "/>
      <sheetName val="282+375 LHS VUP "/>
      <sheetName val="282+375 RHS VUP "/>
      <sheetName val="272+820 VUP LHS "/>
      <sheetName val="272+820 VUP RHS"/>
      <sheetName val="327+590 MJB LHS"/>
      <sheetName val="327+590 MJB RHS"/>
      <sheetName val="416+720 VUP LHS "/>
      <sheetName val="416+720 VUP RHS "/>
      <sheetName val="417+820 VUP LHS "/>
      <sheetName val="417+820 VUP RHS "/>
      <sheetName val="328+520 MJB LHS"/>
      <sheetName val="328+520 MJB RHS "/>
      <sheetName val="329+660 FO LHS "/>
      <sheetName val="329+660 FO RHS "/>
      <sheetName val="331+922 VUP LHS "/>
      <sheetName val="331+922 VUP RHS "/>
      <sheetName val="332+235 VUP LHS "/>
      <sheetName val="332+235 VUP RHS "/>
      <sheetName val="333+242 MNB LHS"/>
      <sheetName val="333+242 MNB RHS "/>
      <sheetName val="334+150 MNB LHS "/>
      <sheetName val="334+150 MNB RHS "/>
      <sheetName val="334+250 VUP LHS "/>
      <sheetName val="334+250 VUP RHS "/>
      <sheetName val="334+475 ROB LHS "/>
      <sheetName val="334+475 ROB RHS "/>
      <sheetName val="334+620 VUP LHS "/>
      <sheetName val="334+620 VUP RHS "/>
      <sheetName val="335+785 MNB LHS "/>
      <sheetName val="335+785 MNB RHS "/>
      <sheetName val="336+620 VUP LHS "/>
      <sheetName val="336+620 VUP RHS "/>
      <sheetName val="343+485 MNB LHS "/>
      <sheetName val="343+485 MNB RHS "/>
      <sheetName val="348+830 MNB LHS "/>
      <sheetName val="348+830 MNB RHS "/>
      <sheetName val="358+080 VUP LHS "/>
      <sheetName val="358+080 VUP RHS "/>
      <sheetName val="360+850 MJB LHS "/>
      <sheetName val="360+850 MJB RHS "/>
      <sheetName val="361+620 VUP LHS "/>
      <sheetName val="361+620 VUP RHS "/>
      <sheetName val="363+690 VUP LHS "/>
      <sheetName val="363+690 VUP RHS "/>
      <sheetName val="365+440 VUP LHS "/>
      <sheetName val="365+440 VUP RHS "/>
      <sheetName val="369+080 MJB LHS "/>
      <sheetName val="369+080 MJB RHS "/>
      <sheetName val="370+100 PUP LHS "/>
      <sheetName val="370+100 PUP RHS "/>
      <sheetName val="377+370 VUP LHS "/>
      <sheetName val="377+370 VUP RHS "/>
      <sheetName val="383+650 VUP LHS "/>
      <sheetName val="383+650 VUP RHS "/>
      <sheetName val="388+140 PUP LHS "/>
      <sheetName val="388+140 PUP RHS "/>
      <sheetName val="390+300 MJB LHS "/>
      <sheetName val="390+300 MJB RHS "/>
      <sheetName val="392+460 VUP LHS "/>
      <sheetName val="392+460 VUP RHS "/>
      <sheetName val="396+175 VUP LHS "/>
      <sheetName val="396+175 VUP RHS "/>
      <sheetName val="397+970 MNB LHS "/>
      <sheetName val="397+970 MNB RHS "/>
      <sheetName val="401+510 VUP LHS "/>
      <sheetName val="401+510 VUP RHS"/>
      <sheetName val="402+980 PUP LHS "/>
      <sheetName val="402+980 PUP RHS "/>
      <sheetName val="403+380 ROB LHS "/>
      <sheetName val="403+380 ROB RHS "/>
      <sheetName val="403+630 PUP LHS "/>
      <sheetName val="403+630 PUP RHS "/>
      <sheetName val="407+615 PUP LHS "/>
      <sheetName val="407+615 PUP RHS "/>
      <sheetName val="411+135 MNB LHS "/>
      <sheetName val="411+135 MNB RHS"/>
      <sheetName val="412+980 ROB LHS "/>
      <sheetName val="412+980 ROB RHS "/>
      <sheetName val="415+900 MJB LHS"/>
      <sheetName val="415+900 MJB RHS"/>
      <sheetName val="411+990 MNB LHS "/>
      <sheetName val="411+990 MNB RHS "/>
      <sheetName val="274+180 PUP LHS "/>
      <sheetName val="274+180 PUP RHS "/>
      <sheetName val="275+770 MNB LHS "/>
      <sheetName val="275+770 MNB RHS "/>
      <sheetName val="277+800 VUP LHS "/>
      <sheetName val="277+800 VUP RHS "/>
      <sheetName val="292+480 MNB LHS "/>
      <sheetName val="292+480 MNB RHS "/>
      <sheetName val="418+680 PUP LHS "/>
      <sheetName val="418+680 PUP RHS "/>
      <sheetName val="315+665 MNB LHS "/>
      <sheetName val="315+665 MNB RHS "/>
      <sheetName val="316+300 MNB LHS "/>
      <sheetName val="316+300 MNB RHS "/>
      <sheetName val="317+140 MNB LHS "/>
      <sheetName val="317+140 MNB RHS "/>
    </sheetNames>
    <sheetDataSet>
      <sheetData sheetId="0"/>
      <sheetData sheetId="1">
        <row r="8">
          <cell r="G8">
            <v>1800</v>
          </cell>
        </row>
        <row r="11">
          <cell r="G11">
            <v>70000</v>
          </cell>
        </row>
        <row r="12">
          <cell r="G12">
            <v>2400</v>
          </cell>
        </row>
        <row r="14">
          <cell r="G14">
            <v>93240</v>
          </cell>
        </row>
        <row r="16">
          <cell r="G16">
            <v>400</v>
          </cell>
        </row>
        <row r="18">
          <cell r="G18">
            <v>800</v>
          </cell>
        </row>
        <row r="19">
          <cell r="G19">
            <v>7200</v>
          </cell>
        </row>
        <row r="20">
          <cell r="G20">
            <v>3250</v>
          </cell>
        </row>
        <row r="22">
          <cell r="G22">
            <v>1600</v>
          </cell>
        </row>
        <row r="24">
          <cell r="G24">
            <v>1200</v>
          </cell>
        </row>
        <row r="30">
          <cell r="G30">
            <v>240</v>
          </cell>
        </row>
        <row r="31">
          <cell r="G31">
            <v>350</v>
          </cell>
        </row>
        <row r="32">
          <cell r="G32">
            <v>201</v>
          </cell>
        </row>
        <row r="33">
          <cell r="G33">
            <v>1200</v>
          </cell>
        </row>
        <row r="35">
          <cell r="G35">
            <v>208</v>
          </cell>
        </row>
        <row r="44">
          <cell r="G44">
            <v>18256</v>
          </cell>
        </row>
        <row r="46">
          <cell r="G46">
            <v>1815</v>
          </cell>
        </row>
        <row r="47">
          <cell r="G47">
            <v>21500</v>
          </cell>
        </row>
        <row r="48">
          <cell r="G48">
            <v>2000</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
      <sheetName val="Quantity "/>
      <sheetName val="Back up measurments"/>
      <sheetName val="BBS"/>
    </sheetNames>
    <sheetDataSet>
      <sheetData sheetId="0">
        <row r="5">
          <cell r="F5">
            <v>112.875</v>
          </cell>
          <cell r="G5">
            <v>310</v>
          </cell>
        </row>
        <row r="6">
          <cell r="G6">
            <v>8500</v>
          </cell>
        </row>
        <row r="7">
          <cell r="G7">
            <v>70000</v>
          </cell>
        </row>
        <row r="8">
          <cell r="G8">
            <v>210</v>
          </cell>
        </row>
      </sheetData>
      <sheetData sheetId="1"/>
      <sheetData sheetId="2"/>
      <sheetData sheetId="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pageSetUpPr fitToPage="1"/>
  </sheetPr>
  <dimension ref="A2:I70"/>
  <sheetViews>
    <sheetView tabSelected="1" zoomScale="54" zoomScaleNormal="54" zoomScaleSheetLayoutView="54" workbookViewId="0">
      <pane xSplit="6" ySplit="21" topLeftCell="G22" activePane="bottomRight" state="frozen"/>
      <selection pane="topRight" activeCell="G1" sqref="G1"/>
      <selection pane="bottomLeft" activeCell="A22" sqref="A22"/>
      <selection pane="bottomRight" activeCell="C22" sqref="C22"/>
    </sheetView>
  </sheetViews>
  <sheetFormatPr defaultColWidth="8.90625" defaultRowHeight="27.5"/>
  <cols>
    <col min="1" max="1" width="8.90625" style="96"/>
    <col min="2" max="2" width="12.08984375" style="96" customWidth="1"/>
    <col min="3" max="3" width="136.81640625" style="97" customWidth="1"/>
    <col min="4" max="4" width="30.54296875" style="98" customWidth="1"/>
    <col min="5" max="5" width="15.08984375" style="98" customWidth="1"/>
    <col min="6" max="6" width="21.90625" style="96" customWidth="1"/>
    <col min="7" max="7" width="26.08984375" style="99" customWidth="1"/>
    <col min="8" max="8" width="18.90625" style="16" hidden="1" customWidth="1"/>
    <col min="9" max="9" width="56.453125" style="99" customWidth="1"/>
    <col min="10" max="18" width="8.90625" style="96"/>
    <col min="19" max="19" width="29.90625" style="96" customWidth="1"/>
    <col min="20" max="16384" width="8.90625" style="96"/>
  </cols>
  <sheetData>
    <row r="2" spans="2:9" ht="30.65" customHeight="1">
      <c r="B2" s="100" t="s">
        <v>226</v>
      </c>
      <c r="C2" s="101" t="s">
        <v>377</v>
      </c>
      <c r="D2" s="100"/>
      <c r="E2" s="100"/>
      <c r="F2" s="100"/>
      <c r="G2" s="100"/>
      <c r="H2" s="2"/>
      <c r="I2" s="100"/>
    </row>
    <row r="3" spans="2:9" ht="80.5" customHeight="1">
      <c r="B3" s="102" t="s">
        <v>0</v>
      </c>
      <c r="C3" s="102" t="s">
        <v>1</v>
      </c>
      <c r="D3" s="102" t="s">
        <v>2</v>
      </c>
      <c r="E3" s="103" t="s">
        <v>3</v>
      </c>
      <c r="F3" s="103" t="s">
        <v>4</v>
      </c>
      <c r="G3" s="104" t="s">
        <v>5</v>
      </c>
      <c r="H3" s="4"/>
      <c r="I3" s="105" t="s">
        <v>6</v>
      </c>
    </row>
    <row r="4" spans="2:9" s="3" customFormat="1" ht="240.5" hidden="1" customHeight="1">
      <c r="B4" s="5">
        <v>1</v>
      </c>
      <c r="C4" s="6" t="s">
        <v>150</v>
      </c>
      <c r="D4" s="7" t="s">
        <v>7</v>
      </c>
      <c r="E4" s="8" t="s">
        <v>8</v>
      </c>
      <c r="F4" s="9"/>
      <c r="G4" s="8">
        <v>410</v>
      </c>
      <c r="H4" s="8"/>
      <c r="I4" s="10">
        <f>F4*G4</f>
        <v>0</v>
      </c>
    </row>
    <row r="5" spans="2:9" s="3" customFormat="1" ht="255" hidden="1" customHeight="1">
      <c r="B5" s="5">
        <v>2</v>
      </c>
      <c r="C5" s="6" t="s">
        <v>151</v>
      </c>
      <c r="D5" s="5" t="s">
        <v>9</v>
      </c>
      <c r="E5" s="5" t="s">
        <v>10</v>
      </c>
      <c r="F5" s="9">
        <f>+BOQ!D4</f>
        <v>0</v>
      </c>
      <c r="G5" s="11">
        <v>1050</v>
      </c>
      <c r="H5" s="11"/>
      <c r="I5" s="10">
        <f t="shared" ref="I5:I58" si="0">F5*G5</f>
        <v>0</v>
      </c>
    </row>
    <row r="6" spans="2:9" s="3" customFormat="1" ht="228" hidden="1" customHeight="1">
      <c r="B6" s="5">
        <v>3</v>
      </c>
      <c r="C6" s="6" t="s">
        <v>152</v>
      </c>
      <c r="D6" s="11" t="s">
        <v>11</v>
      </c>
      <c r="E6" s="5" t="s">
        <v>12</v>
      </c>
      <c r="F6" s="9">
        <f>+BOQ!D5</f>
        <v>0</v>
      </c>
      <c r="G6" s="11"/>
      <c r="H6" s="11"/>
      <c r="I6" s="10">
        <f t="shared" si="0"/>
        <v>0</v>
      </c>
    </row>
    <row r="7" spans="2:9" s="3" customFormat="1" ht="222" hidden="1" customHeight="1">
      <c r="B7" s="7">
        <v>4</v>
      </c>
      <c r="C7" s="6" t="s">
        <v>153</v>
      </c>
      <c r="D7" s="7" t="s">
        <v>13</v>
      </c>
      <c r="E7" s="7" t="s">
        <v>14</v>
      </c>
      <c r="F7" s="9">
        <f>+BOQ!D6</f>
        <v>0</v>
      </c>
      <c r="G7" s="8">
        <f>'[1]Rate Comparison'!G8</f>
        <v>1800</v>
      </c>
      <c r="H7" s="8"/>
      <c r="I7" s="10">
        <f t="shared" si="0"/>
        <v>0</v>
      </c>
    </row>
    <row r="8" spans="2:9" s="3" customFormat="1" ht="298.5" hidden="1" customHeight="1">
      <c r="B8" s="5">
        <v>5</v>
      </c>
      <c r="C8" s="6" t="s">
        <v>154</v>
      </c>
      <c r="D8" s="5" t="s">
        <v>15</v>
      </c>
      <c r="E8" s="5" t="s">
        <v>10</v>
      </c>
      <c r="F8" s="9">
        <f>+BOQ!D7</f>
        <v>0</v>
      </c>
      <c r="G8" s="11">
        <v>120</v>
      </c>
      <c r="H8" s="11"/>
      <c r="I8" s="10">
        <f t="shared" si="0"/>
        <v>0</v>
      </c>
    </row>
    <row r="9" spans="2:9" s="3" customFormat="1" ht="274" hidden="1" customHeight="1">
      <c r="B9" s="5">
        <v>6</v>
      </c>
      <c r="C9" s="6" t="s">
        <v>155</v>
      </c>
      <c r="D9" s="7" t="s">
        <v>16</v>
      </c>
      <c r="E9" s="8" t="s">
        <v>17</v>
      </c>
      <c r="F9" s="9">
        <f>+BOQ!D8</f>
        <v>0</v>
      </c>
      <c r="G9" s="8">
        <v>50</v>
      </c>
      <c r="H9" s="8"/>
      <c r="I9" s="10">
        <f t="shared" si="0"/>
        <v>0</v>
      </c>
    </row>
    <row r="10" spans="2:9" s="3" customFormat="1" ht="231" hidden="1" customHeight="1">
      <c r="B10" s="5">
        <v>7</v>
      </c>
      <c r="C10" s="6" t="s">
        <v>156</v>
      </c>
      <c r="D10" s="7" t="s">
        <v>18</v>
      </c>
      <c r="E10" s="8" t="s">
        <v>19</v>
      </c>
      <c r="F10" s="9">
        <f>+BOQ!D9</f>
        <v>0</v>
      </c>
      <c r="G10" s="8">
        <f>'[1]Rate Comparison'!G11</f>
        <v>70000</v>
      </c>
      <c r="H10" s="8"/>
      <c r="I10" s="10">
        <f t="shared" si="0"/>
        <v>0</v>
      </c>
    </row>
    <row r="11" spans="2:9" s="3" customFormat="1" ht="329.4" hidden="1" customHeight="1">
      <c r="B11" s="5">
        <v>8</v>
      </c>
      <c r="C11" s="6" t="s">
        <v>157</v>
      </c>
      <c r="D11" s="7" t="s">
        <v>20</v>
      </c>
      <c r="E11" s="8" t="s">
        <v>21</v>
      </c>
      <c r="F11" s="9">
        <f>+BOQ!D10</f>
        <v>0</v>
      </c>
      <c r="G11" s="8">
        <f>'[1]Rate Comparison'!G12</f>
        <v>2400</v>
      </c>
      <c r="H11" s="8"/>
      <c r="I11" s="10">
        <f t="shared" si="0"/>
        <v>0</v>
      </c>
    </row>
    <row r="12" spans="2:9" s="3" customFormat="1" ht="322.5" hidden="1" customHeight="1">
      <c r="B12" s="5">
        <v>9</v>
      </c>
      <c r="C12" s="6" t="s">
        <v>158</v>
      </c>
      <c r="D12" s="7" t="s">
        <v>22</v>
      </c>
      <c r="E12" s="8" t="s">
        <v>23</v>
      </c>
      <c r="F12" s="9">
        <f>+BOQ!D11</f>
        <v>0</v>
      </c>
      <c r="G12" s="11">
        <v>75000</v>
      </c>
      <c r="H12" s="11"/>
      <c r="I12" s="10">
        <f t="shared" si="0"/>
        <v>0</v>
      </c>
    </row>
    <row r="13" spans="2:9" s="3" customFormat="1" ht="375.5" hidden="1" customHeight="1">
      <c r="B13" s="5">
        <v>10</v>
      </c>
      <c r="C13" s="6" t="s">
        <v>159</v>
      </c>
      <c r="D13" s="7" t="s">
        <v>24</v>
      </c>
      <c r="E13" s="8" t="s">
        <v>23</v>
      </c>
      <c r="F13" s="9">
        <f>+BOQ!D12</f>
        <v>0</v>
      </c>
      <c r="G13" s="8">
        <f>'[1]Rate Comparison'!G14</f>
        <v>93240</v>
      </c>
      <c r="H13" s="8"/>
      <c r="I13" s="10">
        <f t="shared" si="0"/>
        <v>0</v>
      </c>
    </row>
    <row r="14" spans="2:9" s="3" customFormat="1" ht="275.39999999999998" hidden="1" customHeight="1">
      <c r="B14" s="5">
        <v>11</v>
      </c>
      <c r="C14" s="6" t="s">
        <v>160</v>
      </c>
      <c r="D14" s="7" t="s">
        <v>25</v>
      </c>
      <c r="E14" s="8" t="s">
        <v>23</v>
      </c>
      <c r="F14" s="9">
        <f>+BOQ!D13</f>
        <v>0</v>
      </c>
      <c r="G14" s="8">
        <v>85680</v>
      </c>
      <c r="H14" s="8"/>
      <c r="I14" s="10">
        <f t="shared" si="0"/>
        <v>0</v>
      </c>
    </row>
    <row r="15" spans="2:9" s="3" customFormat="1" ht="182.5" hidden="1" customHeight="1">
      <c r="B15" s="5">
        <v>12</v>
      </c>
      <c r="C15" s="6" t="s">
        <v>161</v>
      </c>
      <c r="D15" s="7" t="s">
        <v>26</v>
      </c>
      <c r="E15" s="8" t="s">
        <v>23</v>
      </c>
      <c r="F15" s="9">
        <f>+BOQ!D14</f>
        <v>0</v>
      </c>
      <c r="G15" s="8">
        <f>'[1]Rate Comparison'!G16</f>
        <v>400</v>
      </c>
      <c r="H15" s="8"/>
      <c r="I15" s="10">
        <f t="shared" si="0"/>
        <v>0</v>
      </c>
    </row>
    <row r="16" spans="2:9" s="3" customFormat="1" ht="349.4" hidden="1" customHeight="1">
      <c r="B16" s="5">
        <v>13</v>
      </c>
      <c r="C16" s="6" t="s">
        <v>162</v>
      </c>
      <c r="D16" s="7" t="s">
        <v>27</v>
      </c>
      <c r="E16" s="11" t="s">
        <v>23</v>
      </c>
      <c r="F16" s="9">
        <f>+BOQ!D15</f>
        <v>0</v>
      </c>
      <c r="G16" s="8">
        <v>1165</v>
      </c>
      <c r="H16" s="8"/>
      <c r="I16" s="10">
        <f t="shared" si="0"/>
        <v>0</v>
      </c>
    </row>
    <row r="17" spans="2:9" s="3" customFormat="1" ht="278.5" hidden="1" customHeight="1">
      <c r="B17" s="5">
        <v>14</v>
      </c>
      <c r="C17" s="6" t="s">
        <v>163</v>
      </c>
      <c r="D17" s="7" t="s">
        <v>28</v>
      </c>
      <c r="E17" s="11" t="s">
        <v>23</v>
      </c>
      <c r="F17" s="9">
        <f>+BOQ!D16</f>
        <v>0</v>
      </c>
      <c r="G17" s="8">
        <f>'[1]Rate Comparison'!G18</f>
        <v>800</v>
      </c>
      <c r="H17" s="8"/>
      <c r="I17" s="10">
        <f t="shared" si="0"/>
        <v>0</v>
      </c>
    </row>
    <row r="18" spans="2:9" s="3" customFormat="1" ht="292.5" hidden="1" customHeight="1">
      <c r="B18" s="5">
        <v>15</v>
      </c>
      <c r="C18" s="6" t="s">
        <v>164</v>
      </c>
      <c r="D18" s="5" t="s">
        <v>29</v>
      </c>
      <c r="E18" s="5" t="s">
        <v>10</v>
      </c>
      <c r="F18" s="9">
        <f>+BOQ!D17</f>
        <v>0</v>
      </c>
      <c r="G18" s="11">
        <f>'[1]Rate Comparison'!G19</f>
        <v>7200</v>
      </c>
      <c r="H18" s="11"/>
      <c r="I18" s="10">
        <f t="shared" si="0"/>
        <v>0</v>
      </c>
    </row>
    <row r="19" spans="2:9" s="3" customFormat="1" ht="326.5" hidden="1" customHeight="1">
      <c r="B19" s="5">
        <v>16</v>
      </c>
      <c r="C19" s="6" t="s">
        <v>165</v>
      </c>
      <c r="D19" s="5" t="s">
        <v>30</v>
      </c>
      <c r="E19" s="5" t="s">
        <v>21</v>
      </c>
      <c r="F19" s="9">
        <f>+BOQ!D18</f>
        <v>0</v>
      </c>
      <c r="G19" s="11">
        <f>'[1]Rate Comparison'!G20</f>
        <v>3250</v>
      </c>
      <c r="H19" s="11"/>
      <c r="I19" s="10">
        <f t="shared" si="0"/>
        <v>0</v>
      </c>
    </row>
    <row r="20" spans="2:9" s="3" customFormat="1" ht="97.4" hidden="1" customHeight="1">
      <c r="B20" s="5">
        <v>17</v>
      </c>
      <c r="C20" s="6" t="s">
        <v>166</v>
      </c>
      <c r="D20" s="8" t="s">
        <v>31</v>
      </c>
      <c r="E20" s="7"/>
      <c r="F20" s="9">
        <f>+BOQ!D19</f>
        <v>0</v>
      </c>
      <c r="G20" s="11"/>
      <c r="H20" s="11"/>
      <c r="I20" s="10">
        <f t="shared" si="0"/>
        <v>0</v>
      </c>
    </row>
    <row r="21" spans="2:9" s="3" customFormat="1" ht="231" hidden="1" customHeight="1">
      <c r="B21" s="5">
        <v>18</v>
      </c>
      <c r="C21" s="6" t="s">
        <v>167</v>
      </c>
      <c r="D21" s="7" t="s">
        <v>32</v>
      </c>
      <c r="E21" s="7" t="s">
        <v>10</v>
      </c>
      <c r="F21" s="9">
        <f>+BOQ!D20</f>
        <v>0</v>
      </c>
      <c r="G21" s="11">
        <f>'[1]Rate Comparison'!G22</f>
        <v>1600</v>
      </c>
      <c r="H21" s="11"/>
      <c r="I21" s="10">
        <f t="shared" si="0"/>
        <v>0</v>
      </c>
    </row>
    <row r="22" spans="2:9" ht="309" customHeight="1">
      <c r="B22" s="106">
        <v>19</v>
      </c>
      <c r="C22" s="121" t="s">
        <v>410</v>
      </c>
      <c r="D22" s="122" t="s">
        <v>411</v>
      </c>
      <c r="E22" s="106" t="s">
        <v>10</v>
      </c>
      <c r="F22" s="108">
        <f>+BOQ!D22</f>
        <v>178</v>
      </c>
      <c r="G22" s="109"/>
      <c r="H22" s="11"/>
      <c r="I22" s="110">
        <f t="shared" si="0"/>
        <v>0</v>
      </c>
    </row>
    <row r="23" spans="2:9" s="3" customFormat="1" ht="409.5" hidden="1">
      <c r="B23" s="5">
        <v>20</v>
      </c>
      <c r="C23" s="6" t="s">
        <v>168</v>
      </c>
      <c r="D23" s="7" t="s">
        <v>34</v>
      </c>
      <c r="E23" s="7" t="s">
        <v>10</v>
      </c>
      <c r="F23" s="9">
        <f>+BOQ!D23</f>
        <v>0</v>
      </c>
      <c r="G23" s="11">
        <f>'[1]Rate Comparison'!G24</f>
        <v>1200</v>
      </c>
      <c r="H23" s="11"/>
      <c r="I23" s="10">
        <f t="shared" si="0"/>
        <v>0</v>
      </c>
    </row>
    <row r="24" spans="2:9" s="3" customFormat="1" ht="299.5" hidden="1" customHeight="1">
      <c r="B24" s="5">
        <v>21</v>
      </c>
      <c r="C24" s="6" t="s">
        <v>169</v>
      </c>
      <c r="D24" s="5" t="s">
        <v>35</v>
      </c>
      <c r="E24" s="5" t="s">
        <v>10</v>
      </c>
      <c r="F24" s="9">
        <f>+BOQ!D24</f>
        <v>0</v>
      </c>
      <c r="G24" s="11">
        <v>6200</v>
      </c>
      <c r="H24" s="11"/>
      <c r="I24" s="10">
        <f t="shared" si="0"/>
        <v>0</v>
      </c>
    </row>
    <row r="25" spans="2:9" s="3" customFormat="1" ht="115.5" hidden="1" customHeight="1">
      <c r="B25" s="5">
        <v>22</v>
      </c>
      <c r="C25" s="6" t="s">
        <v>170</v>
      </c>
      <c r="D25" s="8" t="s">
        <v>36</v>
      </c>
      <c r="E25" s="7"/>
      <c r="F25" s="9">
        <f>+BOQ!D25</f>
        <v>0</v>
      </c>
      <c r="G25" s="11"/>
      <c r="H25" s="11"/>
      <c r="I25" s="10">
        <f t="shared" si="0"/>
        <v>0</v>
      </c>
    </row>
    <row r="26" spans="2:9" s="3" customFormat="1" ht="308.5" hidden="1" customHeight="1">
      <c r="B26" s="8">
        <v>23</v>
      </c>
      <c r="C26" s="6" t="s">
        <v>171</v>
      </c>
      <c r="D26" s="7" t="s">
        <v>37</v>
      </c>
      <c r="E26" s="8" t="s">
        <v>23</v>
      </c>
      <c r="F26" s="9">
        <f>+BOQ!D27</f>
        <v>0</v>
      </c>
      <c r="G26" s="8">
        <v>3650</v>
      </c>
      <c r="H26" s="8"/>
      <c r="I26" s="10">
        <f t="shared" si="0"/>
        <v>0</v>
      </c>
    </row>
    <row r="27" spans="2:9" s="3" customFormat="1" ht="262.39999999999998" hidden="1" customHeight="1">
      <c r="B27" s="7">
        <v>24</v>
      </c>
      <c r="C27" s="6" t="s">
        <v>172</v>
      </c>
      <c r="D27" s="7" t="s">
        <v>38</v>
      </c>
      <c r="E27" s="8" t="s">
        <v>23</v>
      </c>
      <c r="F27" s="9">
        <v>0</v>
      </c>
      <c r="G27" s="8">
        <v>900</v>
      </c>
      <c r="H27" s="8"/>
      <c r="I27" s="10">
        <f t="shared" si="0"/>
        <v>0</v>
      </c>
    </row>
    <row r="28" spans="2:9" s="3" customFormat="1" ht="408.65" hidden="1" customHeight="1">
      <c r="B28" s="7">
        <v>25</v>
      </c>
      <c r="C28" s="6" t="s">
        <v>173</v>
      </c>
      <c r="D28" s="7" t="s">
        <v>39</v>
      </c>
      <c r="E28" s="8" t="s">
        <v>23</v>
      </c>
      <c r="F28" s="9">
        <f>+BOQ!D29</f>
        <v>0</v>
      </c>
      <c r="G28" s="8">
        <v>800</v>
      </c>
      <c r="H28" s="8"/>
      <c r="I28" s="10">
        <f t="shared" si="0"/>
        <v>0</v>
      </c>
    </row>
    <row r="29" spans="2:9" s="3" customFormat="1" ht="175.75" hidden="1" customHeight="1">
      <c r="B29" s="7"/>
      <c r="C29" s="6" t="s">
        <v>40</v>
      </c>
      <c r="D29" s="7" t="s">
        <v>41</v>
      </c>
      <c r="E29" s="8" t="s">
        <v>10</v>
      </c>
      <c r="F29" s="9">
        <f>+BOQ!D30</f>
        <v>0</v>
      </c>
      <c r="G29" s="8">
        <f>'[1]Rate Comparison'!G30</f>
        <v>240</v>
      </c>
      <c r="H29" s="8"/>
      <c r="I29" s="10">
        <f t="shared" si="0"/>
        <v>0</v>
      </c>
    </row>
    <row r="30" spans="2:9" s="3" customFormat="1" ht="382.75" hidden="1" customHeight="1">
      <c r="B30" s="5">
        <v>26</v>
      </c>
      <c r="C30" s="6" t="s">
        <v>174</v>
      </c>
      <c r="D30" s="7" t="s">
        <v>42</v>
      </c>
      <c r="E30" s="8" t="s">
        <v>10</v>
      </c>
      <c r="F30" s="9">
        <f>+BOQ!D31</f>
        <v>0</v>
      </c>
      <c r="G30" s="8">
        <f>'[1]Rate Comparison'!G31</f>
        <v>350</v>
      </c>
      <c r="H30" s="8"/>
      <c r="I30" s="10">
        <f t="shared" si="0"/>
        <v>0</v>
      </c>
    </row>
    <row r="31" spans="2:9" s="3" customFormat="1" ht="408.65" hidden="1" customHeight="1">
      <c r="B31" s="5">
        <v>27</v>
      </c>
      <c r="C31" s="6" t="s">
        <v>175</v>
      </c>
      <c r="D31" s="7" t="s">
        <v>43</v>
      </c>
      <c r="E31" s="8" t="s">
        <v>23</v>
      </c>
      <c r="F31" s="9">
        <f>+BOQ!D32</f>
        <v>0</v>
      </c>
      <c r="G31" s="8">
        <f>'[1]Rate Comparison'!G32</f>
        <v>201</v>
      </c>
      <c r="H31" s="8"/>
      <c r="I31" s="10">
        <f t="shared" si="0"/>
        <v>0</v>
      </c>
    </row>
    <row r="32" spans="2:9" s="3" customFormat="1" ht="409.5" hidden="1" customHeight="1">
      <c r="B32" s="5">
        <v>28</v>
      </c>
      <c r="C32" s="12" t="s">
        <v>176</v>
      </c>
      <c r="D32" s="7" t="s">
        <v>44</v>
      </c>
      <c r="E32" s="8" t="s">
        <v>45</v>
      </c>
      <c r="F32" s="9">
        <f>+BOQ!D33</f>
        <v>0</v>
      </c>
      <c r="G32" s="8">
        <f>'[1]Rate Comparison'!G33</f>
        <v>1200</v>
      </c>
      <c r="H32" s="8"/>
      <c r="I32" s="10">
        <f t="shared" si="0"/>
        <v>0</v>
      </c>
    </row>
    <row r="33" spans="2:9" s="3" customFormat="1" ht="408.65" hidden="1" customHeight="1">
      <c r="B33" s="5">
        <v>29</v>
      </c>
      <c r="C33" s="6" t="s">
        <v>177</v>
      </c>
      <c r="D33" s="7" t="s">
        <v>46</v>
      </c>
      <c r="E33" s="8" t="s">
        <v>47</v>
      </c>
      <c r="F33" s="9">
        <f>+BOQ!D34</f>
        <v>0</v>
      </c>
      <c r="G33" s="11">
        <v>1800</v>
      </c>
      <c r="H33" s="11"/>
      <c r="I33" s="10">
        <f t="shared" si="0"/>
        <v>0</v>
      </c>
    </row>
    <row r="34" spans="2:9" s="3" customFormat="1" ht="279" hidden="1" customHeight="1">
      <c r="B34" s="5">
        <v>30</v>
      </c>
      <c r="C34" s="6" t="s">
        <v>178</v>
      </c>
      <c r="D34" s="5" t="s">
        <v>48</v>
      </c>
      <c r="E34" s="11" t="s">
        <v>45</v>
      </c>
      <c r="F34" s="9">
        <f>+BOQ!D35</f>
        <v>0</v>
      </c>
      <c r="G34" s="11">
        <f>'[1]Rate Comparison'!G35</f>
        <v>208</v>
      </c>
      <c r="H34" s="11"/>
      <c r="I34" s="10">
        <f t="shared" si="0"/>
        <v>0</v>
      </c>
    </row>
    <row r="35" spans="2:9" s="3" customFormat="1" ht="266.39999999999998" hidden="1" customHeight="1">
      <c r="B35" s="5">
        <v>31</v>
      </c>
      <c r="C35" s="6" t="s">
        <v>179</v>
      </c>
      <c r="D35" s="5" t="s">
        <v>49</v>
      </c>
      <c r="E35" s="8" t="s">
        <v>21</v>
      </c>
      <c r="F35" s="9">
        <f>+BOQ!D36</f>
        <v>0</v>
      </c>
      <c r="G35" s="11">
        <v>5834</v>
      </c>
      <c r="H35" s="11"/>
      <c r="I35" s="10">
        <f t="shared" si="0"/>
        <v>0</v>
      </c>
    </row>
    <row r="36" spans="2:9" s="3" customFormat="1" ht="351.65" hidden="1" customHeight="1">
      <c r="B36" s="5">
        <v>32</v>
      </c>
      <c r="C36" s="6" t="s">
        <v>180</v>
      </c>
      <c r="D36" s="7" t="s">
        <v>50</v>
      </c>
      <c r="E36" s="8" t="s">
        <v>17</v>
      </c>
      <c r="F36" s="9">
        <f>+BOQ!D37</f>
        <v>0</v>
      </c>
      <c r="G36" s="8">
        <v>75600</v>
      </c>
      <c r="H36" s="8"/>
      <c r="I36" s="10">
        <f t="shared" si="0"/>
        <v>0</v>
      </c>
    </row>
    <row r="37" spans="2:9" ht="409" customHeight="1">
      <c r="B37" s="106">
        <v>33</v>
      </c>
      <c r="C37" s="121" t="s">
        <v>412</v>
      </c>
      <c r="D37" s="122" t="s">
        <v>413</v>
      </c>
      <c r="E37" s="106" t="s">
        <v>14</v>
      </c>
      <c r="F37" s="108">
        <f>+BOQ!D38</f>
        <v>96</v>
      </c>
      <c r="G37" s="109"/>
      <c r="H37" s="11"/>
      <c r="I37" s="110">
        <f t="shared" si="0"/>
        <v>0</v>
      </c>
    </row>
    <row r="38" spans="2:9" s="3" customFormat="1" ht="409.6" hidden="1" customHeight="1">
      <c r="B38" s="7">
        <v>34</v>
      </c>
      <c r="C38" s="13" t="s">
        <v>181</v>
      </c>
      <c r="D38" s="7" t="s">
        <v>52</v>
      </c>
      <c r="E38" s="7" t="s">
        <v>14</v>
      </c>
      <c r="F38" s="9">
        <f>+BOQ!D39</f>
        <v>0</v>
      </c>
      <c r="G38" s="8"/>
      <c r="H38" s="8"/>
      <c r="I38" s="10">
        <f t="shared" si="0"/>
        <v>0</v>
      </c>
    </row>
    <row r="39" spans="2:9" s="3" customFormat="1" ht="172.4" hidden="1" customHeight="1">
      <c r="B39" s="5">
        <v>35</v>
      </c>
      <c r="C39" s="13" t="s">
        <v>53</v>
      </c>
      <c r="D39" s="7" t="s">
        <v>54</v>
      </c>
      <c r="E39" s="5" t="s">
        <v>14</v>
      </c>
      <c r="F39" s="9">
        <f>+BOQ!D40</f>
        <v>0</v>
      </c>
      <c r="G39" s="8">
        <v>2100</v>
      </c>
      <c r="H39" s="8"/>
      <c r="I39" s="10">
        <f t="shared" si="0"/>
        <v>0</v>
      </c>
    </row>
    <row r="40" spans="2:9" s="3" customFormat="1" ht="228" hidden="1" customHeight="1">
      <c r="B40" s="5">
        <v>36</v>
      </c>
      <c r="C40" s="13" t="s">
        <v>55</v>
      </c>
      <c r="D40" s="7" t="s">
        <v>56</v>
      </c>
      <c r="E40" s="5" t="s">
        <v>14</v>
      </c>
      <c r="F40" s="9">
        <f>+BOQ!D41</f>
        <v>0</v>
      </c>
      <c r="G40" s="8">
        <v>2816</v>
      </c>
      <c r="H40" s="8"/>
      <c r="I40" s="10">
        <f t="shared" si="0"/>
        <v>0</v>
      </c>
    </row>
    <row r="41" spans="2:9" s="3" customFormat="1" ht="222" hidden="1" customHeight="1">
      <c r="B41" s="5">
        <v>37</v>
      </c>
      <c r="C41" s="13" t="s">
        <v>57</v>
      </c>
      <c r="D41" s="5" t="s">
        <v>58</v>
      </c>
      <c r="E41" s="11" t="s">
        <v>59</v>
      </c>
      <c r="F41" s="9">
        <f>+BOQ!D42</f>
        <v>0</v>
      </c>
      <c r="G41" s="8">
        <v>9400</v>
      </c>
      <c r="H41" s="8"/>
      <c r="I41" s="10">
        <f t="shared" si="0"/>
        <v>0</v>
      </c>
    </row>
    <row r="42" spans="2:9" s="3" customFormat="1" ht="172.4" hidden="1" customHeight="1">
      <c r="B42" s="5">
        <v>38</v>
      </c>
      <c r="C42" s="6" t="s">
        <v>60</v>
      </c>
      <c r="D42" s="7" t="s">
        <v>61</v>
      </c>
      <c r="E42" s="11" t="s">
        <v>62</v>
      </c>
      <c r="F42" s="9">
        <f>+BOQ!D43</f>
        <v>0</v>
      </c>
      <c r="G42" s="8">
        <v>2800</v>
      </c>
      <c r="H42" s="8"/>
      <c r="I42" s="10">
        <f t="shared" si="0"/>
        <v>0</v>
      </c>
    </row>
    <row r="43" spans="2:9" s="3" customFormat="1" ht="180" hidden="1" customHeight="1">
      <c r="B43" s="5">
        <v>39</v>
      </c>
      <c r="C43" s="13" t="s">
        <v>63</v>
      </c>
      <c r="D43" s="5" t="s">
        <v>64</v>
      </c>
      <c r="E43" s="11" t="s">
        <v>23</v>
      </c>
      <c r="F43" s="9">
        <f>+BOQ!D44</f>
        <v>0</v>
      </c>
      <c r="G43" s="8">
        <f>'[1]Rate Comparison'!G44</f>
        <v>18256</v>
      </c>
      <c r="H43" s="8"/>
      <c r="I43" s="10">
        <f t="shared" si="0"/>
        <v>0</v>
      </c>
    </row>
    <row r="44" spans="2:9" s="3" customFormat="1" ht="81" hidden="1" customHeight="1">
      <c r="B44" s="5">
        <v>41</v>
      </c>
      <c r="C44" s="13" t="s">
        <v>63</v>
      </c>
      <c r="D44" s="5" t="s">
        <v>65</v>
      </c>
      <c r="E44" s="11" t="s">
        <v>23</v>
      </c>
      <c r="F44" s="9">
        <f>+BOQ!D45</f>
        <v>0</v>
      </c>
      <c r="G44" s="8">
        <v>12000</v>
      </c>
      <c r="H44" s="8"/>
      <c r="I44" s="10">
        <f t="shared" si="0"/>
        <v>0</v>
      </c>
    </row>
    <row r="45" spans="2:9" s="3" customFormat="1" ht="270.64999999999998" hidden="1" customHeight="1">
      <c r="B45" s="5">
        <v>42</v>
      </c>
      <c r="C45" s="13" t="s">
        <v>66</v>
      </c>
      <c r="D45" s="5" t="s">
        <v>67</v>
      </c>
      <c r="E45" s="11" t="s">
        <v>68</v>
      </c>
      <c r="F45" s="9">
        <f>+BOQ!D46</f>
        <v>0</v>
      </c>
      <c r="G45" s="8">
        <f>'[1]Rate Comparison'!G46</f>
        <v>1815</v>
      </c>
      <c r="H45" s="8"/>
      <c r="I45" s="10">
        <f t="shared" si="0"/>
        <v>0</v>
      </c>
    </row>
    <row r="46" spans="2:9" s="3" customFormat="1" ht="273.64999999999998" hidden="1" customHeight="1">
      <c r="B46" s="5">
        <v>43</v>
      </c>
      <c r="C46" s="6" t="s">
        <v>69</v>
      </c>
      <c r="D46" s="5" t="s">
        <v>70</v>
      </c>
      <c r="E46" s="11" t="s">
        <v>71</v>
      </c>
      <c r="F46" s="9">
        <f>+BOQ!D50</f>
        <v>0</v>
      </c>
      <c r="G46" s="8">
        <f>'[1]Rate Comparison'!G47</f>
        <v>21500</v>
      </c>
      <c r="H46" s="8"/>
      <c r="I46" s="10">
        <f>F46*G46</f>
        <v>0</v>
      </c>
    </row>
    <row r="47" spans="2:9" s="3" customFormat="1" ht="133.75" hidden="1" customHeight="1">
      <c r="B47" s="8">
        <v>44</v>
      </c>
      <c r="C47" s="6" t="s">
        <v>72</v>
      </c>
      <c r="D47" s="5" t="s">
        <v>73</v>
      </c>
      <c r="E47" s="8" t="s">
        <v>14</v>
      </c>
      <c r="F47" s="9">
        <f>+BOQ!D47</f>
        <v>0</v>
      </c>
      <c r="G47" s="8">
        <f>'[1]Rate Comparison'!G48</f>
        <v>2000</v>
      </c>
      <c r="H47" s="8"/>
      <c r="I47" s="10">
        <f t="shared" si="0"/>
        <v>0</v>
      </c>
    </row>
    <row r="48" spans="2:9" s="3" customFormat="1" ht="133.75" hidden="1" customHeight="1">
      <c r="B48" s="8">
        <v>45</v>
      </c>
      <c r="C48" s="6" t="s">
        <v>74</v>
      </c>
      <c r="D48" s="5" t="s">
        <v>75</v>
      </c>
      <c r="E48" s="5" t="s">
        <v>12</v>
      </c>
      <c r="F48" s="9">
        <v>0</v>
      </c>
      <c r="G48" s="8">
        <v>12000</v>
      </c>
      <c r="H48" s="8"/>
      <c r="I48" s="10">
        <f t="shared" si="0"/>
        <v>0</v>
      </c>
    </row>
    <row r="49" spans="2:9" s="3" customFormat="1" ht="165" hidden="1">
      <c r="B49" s="125">
        <v>46</v>
      </c>
      <c r="C49" s="6" t="s">
        <v>378</v>
      </c>
      <c r="D49" s="87" t="s">
        <v>379</v>
      </c>
      <c r="E49" s="87" t="s">
        <v>59</v>
      </c>
      <c r="F49" s="88"/>
      <c r="G49" s="89">
        <f>+'[2]Summary '!$G$5</f>
        <v>310</v>
      </c>
      <c r="H49" s="8"/>
      <c r="I49" s="10">
        <f t="shared" si="0"/>
        <v>0</v>
      </c>
    </row>
    <row r="50" spans="2:9" s="3" customFormat="1" ht="165" hidden="1">
      <c r="B50" s="126"/>
      <c r="C50" s="6" t="s">
        <v>380</v>
      </c>
      <c r="D50" s="87" t="s">
        <v>381</v>
      </c>
      <c r="E50" s="90" t="s">
        <v>12</v>
      </c>
      <c r="F50" s="88"/>
      <c r="G50" s="90">
        <f>+'[2]Summary '!$G$6</f>
        <v>8500</v>
      </c>
      <c r="H50" s="8"/>
      <c r="I50" s="10">
        <f t="shared" si="0"/>
        <v>0</v>
      </c>
    </row>
    <row r="51" spans="2:9" s="3" customFormat="1" ht="110" hidden="1">
      <c r="B51" s="126"/>
      <c r="C51" s="6" t="s">
        <v>382</v>
      </c>
      <c r="D51" s="87" t="s">
        <v>383</v>
      </c>
      <c r="E51" s="90" t="s">
        <v>384</v>
      </c>
      <c r="F51" s="88"/>
      <c r="G51" s="90">
        <f>+'[2]Summary '!$G$7</f>
        <v>70000</v>
      </c>
      <c r="H51" s="8"/>
      <c r="I51" s="10">
        <f t="shared" si="0"/>
        <v>0</v>
      </c>
    </row>
    <row r="52" spans="2:9" s="3" customFormat="1" ht="137.5" hidden="1">
      <c r="B52" s="127"/>
      <c r="C52" s="6" t="s">
        <v>385</v>
      </c>
      <c r="D52" s="87" t="s">
        <v>73</v>
      </c>
      <c r="E52" s="90" t="s">
        <v>59</v>
      </c>
      <c r="F52" s="88"/>
      <c r="G52" s="90">
        <f>+'[2]Summary '!$G$8</f>
        <v>210</v>
      </c>
      <c r="H52" s="8"/>
      <c r="I52" s="10">
        <f t="shared" si="0"/>
        <v>0</v>
      </c>
    </row>
    <row r="53" spans="2:9" s="3" customFormat="1" ht="246" hidden="1" customHeight="1">
      <c r="B53" s="8">
        <v>47</v>
      </c>
      <c r="C53" s="6" t="s">
        <v>76</v>
      </c>
      <c r="D53" s="14" t="s">
        <v>77</v>
      </c>
      <c r="E53" s="8" t="s">
        <v>14</v>
      </c>
      <c r="F53" s="9">
        <v>0</v>
      </c>
      <c r="G53" s="10">
        <v>8500</v>
      </c>
      <c r="H53" s="8">
        <v>1500</v>
      </c>
      <c r="I53" s="10">
        <f t="shared" si="0"/>
        <v>0</v>
      </c>
    </row>
    <row r="54" spans="2:9" s="3" customFormat="1" ht="246" hidden="1" customHeight="1">
      <c r="B54" s="8">
        <v>48</v>
      </c>
      <c r="C54" s="13" t="s">
        <v>78</v>
      </c>
      <c r="D54" s="9" t="s">
        <v>79</v>
      </c>
      <c r="E54" s="8" t="s">
        <v>10</v>
      </c>
      <c r="F54" s="9">
        <f>+BOQ!D51</f>
        <v>0</v>
      </c>
      <c r="G54" s="10">
        <v>100000</v>
      </c>
      <c r="H54" s="10">
        <f>G54</f>
        <v>100000</v>
      </c>
      <c r="I54" s="10">
        <f t="shared" si="0"/>
        <v>0</v>
      </c>
    </row>
    <row r="55" spans="2:9" s="3" customFormat="1" ht="165" hidden="1">
      <c r="B55" s="8">
        <v>49</v>
      </c>
      <c r="C55" s="13" t="s">
        <v>80</v>
      </c>
      <c r="D55" s="14" t="s">
        <v>81</v>
      </c>
      <c r="E55" s="8" t="s">
        <v>14</v>
      </c>
      <c r="F55" s="9">
        <f>+BOQ!D52</f>
        <v>0</v>
      </c>
      <c r="G55" s="10">
        <v>519</v>
      </c>
      <c r="H55" s="8"/>
      <c r="I55" s="10">
        <f t="shared" si="0"/>
        <v>0</v>
      </c>
    </row>
    <row r="56" spans="2:9" s="3" customFormat="1" ht="165" hidden="1">
      <c r="B56" s="8">
        <v>50</v>
      </c>
      <c r="C56" s="13" t="s">
        <v>82</v>
      </c>
      <c r="D56" s="14" t="s">
        <v>83</v>
      </c>
      <c r="E56" s="8" t="s">
        <v>23</v>
      </c>
      <c r="F56" s="9">
        <f>+BOQ!D53</f>
        <v>0</v>
      </c>
      <c r="G56" s="10">
        <v>190</v>
      </c>
      <c r="H56" s="10">
        <v>190</v>
      </c>
      <c r="I56" s="10">
        <f t="shared" si="0"/>
        <v>0</v>
      </c>
    </row>
    <row r="57" spans="2:9" s="3" customFormat="1" ht="110" hidden="1">
      <c r="B57" s="8">
        <v>51</v>
      </c>
      <c r="C57" s="13" t="s">
        <v>84</v>
      </c>
      <c r="D57" s="14" t="s">
        <v>85</v>
      </c>
      <c r="E57" s="8" t="s">
        <v>10</v>
      </c>
      <c r="F57" s="9">
        <f>+BOQ!D54</f>
        <v>0</v>
      </c>
      <c r="G57" s="10">
        <v>41000</v>
      </c>
      <c r="H57" s="10">
        <v>41000</v>
      </c>
      <c r="I57" s="10">
        <f t="shared" si="0"/>
        <v>0</v>
      </c>
    </row>
    <row r="58" spans="2:9" ht="184" customHeight="1">
      <c r="B58" s="111">
        <v>52</v>
      </c>
      <c r="C58" s="123" t="s">
        <v>414</v>
      </c>
      <c r="D58" s="124" t="s">
        <v>404</v>
      </c>
      <c r="E58" s="111"/>
      <c r="F58" s="108">
        <v>1</v>
      </c>
      <c r="G58" s="110"/>
      <c r="H58" s="10"/>
      <c r="I58" s="110">
        <f t="shared" si="0"/>
        <v>0</v>
      </c>
    </row>
    <row r="59" spans="2:9" s="3" customFormat="1" hidden="1">
      <c r="B59" s="8"/>
      <c r="C59" s="13"/>
      <c r="D59" s="14"/>
      <c r="E59" s="8"/>
      <c r="F59" s="9"/>
      <c r="G59" s="10"/>
      <c r="H59" s="10"/>
      <c r="I59" s="10"/>
    </row>
    <row r="60" spans="2:9" s="3" customFormat="1" hidden="1">
      <c r="B60" s="8"/>
      <c r="C60" s="13"/>
      <c r="D60" s="14"/>
      <c r="E60" s="8"/>
      <c r="F60" s="9"/>
      <c r="G60" s="10"/>
      <c r="H60" s="10"/>
      <c r="I60" s="10"/>
    </row>
    <row r="61" spans="2:9" s="112" customFormat="1">
      <c r="B61" s="113"/>
      <c r="C61" s="107"/>
      <c r="D61" s="114" t="s">
        <v>86</v>
      </c>
      <c r="E61" s="115"/>
      <c r="F61" s="108">
        <f>+BOQ!D54</f>
        <v>0</v>
      </c>
      <c r="G61" s="116"/>
      <c r="H61" s="15"/>
      <c r="I61" s="120">
        <f>SUM(I4:I60)</f>
        <v>0</v>
      </c>
    </row>
    <row r="62" spans="2:9" s="112" customFormat="1">
      <c r="B62" s="113"/>
      <c r="C62" s="117"/>
      <c r="D62" s="114" t="s">
        <v>87</v>
      </c>
      <c r="E62" s="115"/>
      <c r="F62" s="108">
        <f>+BOQ!D55</f>
        <v>0</v>
      </c>
      <c r="G62" s="116"/>
      <c r="H62" s="15"/>
      <c r="I62" s="120">
        <f>I61*18%</f>
        <v>0</v>
      </c>
    </row>
    <row r="63" spans="2:9" s="112" customFormat="1">
      <c r="B63" s="113"/>
      <c r="C63" s="117"/>
      <c r="D63" s="114" t="s">
        <v>88</v>
      </c>
      <c r="E63" s="115"/>
      <c r="F63" s="113"/>
      <c r="G63" s="116"/>
      <c r="H63" s="15"/>
      <c r="I63" s="120">
        <f>SUM(I61:I62)</f>
        <v>0</v>
      </c>
    </row>
    <row r="66" spans="1:6">
      <c r="A66" s="128" t="s">
        <v>408</v>
      </c>
      <c r="B66" s="128"/>
      <c r="C66" s="128"/>
      <c r="D66" s="128"/>
      <c r="E66" s="128"/>
      <c r="F66" s="128"/>
    </row>
    <row r="67" spans="1:6">
      <c r="A67" s="119"/>
      <c r="B67" s="118"/>
      <c r="C67" s="118"/>
      <c r="D67" s="118"/>
      <c r="E67" s="118"/>
    </row>
    <row r="68" spans="1:6">
      <c r="A68" s="129" t="s">
        <v>409</v>
      </c>
      <c r="B68" s="129"/>
      <c r="C68" s="129"/>
      <c r="D68" s="129"/>
      <c r="E68" s="129"/>
      <c r="F68" s="129"/>
    </row>
    <row r="69" spans="1:6">
      <c r="A69" s="129"/>
      <c r="B69" s="129"/>
      <c r="C69" s="129"/>
      <c r="D69" s="129"/>
      <c r="E69" s="129"/>
      <c r="F69" s="129"/>
    </row>
    <row r="70" spans="1:6">
      <c r="A70" s="129"/>
      <c r="B70" s="129"/>
      <c r="C70" s="129"/>
      <c r="D70" s="129"/>
      <c r="E70" s="129"/>
      <c r="F70" s="129"/>
    </row>
  </sheetData>
  <autoFilter ref="B3:I63" xr:uid="{3E2FF397-B322-4A44-B3AA-B2F7A0060477}">
    <filterColumn colId="7">
      <filters blank="1">
        <filter val="₹ 10,21,391.57"/>
        <filter val="₹ 2,38,080.00"/>
        <filter val="₹ 26,05,817.63"/>
        <filter val="₹ 28,30,500.00"/>
        <filter val="₹ 56,74,397.63"/>
        <filter val="₹ 66,95,789.20"/>
      </filters>
    </filterColumn>
  </autoFilter>
  <mergeCells count="3">
    <mergeCell ref="B49:B52"/>
    <mergeCell ref="A66:F66"/>
    <mergeCell ref="A68:F70"/>
  </mergeCells>
  <printOptions horizontalCentered="1" verticalCentered="1"/>
  <pageMargins left="0.39370078740157483" right="0.39370078740157483" top="0.39370078740157483" bottom="0.39370078740157483" header="0.19685039370078741" footer="0.19685039370078741"/>
  <pageSetup scale="42" orientation="landscape" r:id="rId1"/>
  <headerFooter>
    <oddHeader>&amp;A</oddHeader>
    <oddFooter>Page &amp;P of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AD28D0-2454-47D3-8E3C-0E05DCCA8CC8}">
  <sheetPr>
    <tabColor rgb="FFFFFF00"/>
  </sheetPr>
  <dimension ref="A2:AD112"/>
  <sheetViews>
    <sheetView topLeftCell="A89" zoomScale="72" workbookViewId="0">
      <selection activeCell="J105" sqref="J105"/>
    </sheetView>
  </sheetViews>
  <sheetFormatPr defaultColWidth="8.90625" defaultRowHeight="21.5"/>
  <cols>
    <col min="1" max="1" width="8.90625" style="23"/>
    <col min="2" max="2" width="29.90625" style="22" customWidth="1"/>
    <col min="3" max="3" width="21.90625" style="21" customWidth="1"/>
    <col min="4" max="4" width="23.453125" style="21" customWidth="1"/>
    <col min="5" max="5" width="47.08984375" style="23" customWidth="1"/>
    <col min="6" max="6" width="14.90625" style="23" customWidth="1"/>
    <col min="7" max="7" width="12.90625" style="23" customWidth="1"/>
    <col min="8" max="8" width="13.54296875" style="23" customWidth="1"/>
    <col min="9" max="9" width="14.90625" style="23" customWidth="1"/>
    <col min="10" max="10" width="19.90625" style="23" customWidth="1"/>
    <col min="11" max="11" width="35" style="22" customWidth="1"/>
    <col min="12" max="16384" width="8.90625" style="23"/>
  </cols>
  <sheetData>
    <row r="2" spans="2:11" ht="42" customHeight="1">
      <c r="B2" s="24" t="s">
        <v>99</v>
      </c>
      <c r="C2" s="36" t="s">
        <v>251</v>
      </c>
    </row>
    <row r="3" spans="2:11" ht="21" customHeight="1">
      <c r="B3" s="24" t="s">
        <v>100</v>
      </c>
      <c r="C3" s="25"/>
      <c r="E3" s="23" t="s">
        <v>265</v>
      </c>
    </row>
    <row r="4" spans="2:11" ht="21" customHeight="1">
      <c r="B4" s="24" t="s">
        <v>101</v>
      </c>
      <c r="C4" s="32" t="s">
        <v>216</v>
      </c>
    </row>
    <row r="5" spans="2:11" ht="21" customHeight="1">
      <c r="B5" s="24" t="s">
        <v>102</v>
      </c>
      <c r="C5" s="25" t="s">
        <v>270</v>
      </c>
    </row>
    <row r="6" spans="2:11" ht="21" customHeight="1">
      <c r="B6" s="24" t="s">
        <v>103</v>
      </c>
      <c r="C6" s="25"/>
    </row>
    <row r="7" spans="2:11" ht="21" customHeight="1">
      <c r="B7" s="24" t="s">
        <v>104</v>
      </c>
      <c r="C7" s="25">
        <v>1</v>
      </c>
    </row>
    <row r="8" spans="2:11" ht="21" customHeight="1">
      <c r="B8" s="24" t="s">
        <v>105</v>
      </c>
      <c r="C8" s="25" t="s">
        <v>243</v>
      </c>
    </row>
    <row r="9" spans="2:11" ht="41.4" customHeight="1">
      <c r="B9" s="26" t="s">
        <v>106</v>
      </c>
      <c r="C9" s="25">
        <f>C7+1</f>
        <v>2</v>
      </c>
      <c r="E9" s="135"/>
      <c r="F9" s="135"/>
      <c r="G9" s="135"/>
      <c r="H9" s="135"/>
      <c r="I9" s="135"/>
      <c r="J9" s="135"/>
      <c r="K9" s="135"/>
    </row>
    <row r="10" spans="2:11" ht="21" customHeight="1">
      <c r="B10" s="24" t="s">
        <v>107</v>
      </c>
      <c r="C10" s="25" t="s">
        <v>217</v>
      </c>
      <c r="J10" s="27"/>
    </row>
    <row r="11" spans="2:11" ht="21" customHeight="1">
      <c r="B11" s="24" t="s">
        <v>108</v>
      </c>
      <c r="C11" s="25" t="s">
        <v>218</v>
      </c>
    </row>
    <row r="12" spans="2:11" ht="15" customHeight="1">
      <c r="B12" s="28"/>
      <c r="C12" s="29"/>
    </row>
    <row r="13" spans="2:11" ht="27.65" customHeight="1">
      <c r="B13" s="136" t="s">
        <v>109</v>
      </c>
      <c r="C13" s="136" t="s">
        <v>110</v>
      </c>
      <c r="D13" s="136" t="s">
        <v>111</v>
      </c>
      <c r="E13" s="136" t="s">
        <v>112</v>
      </c>
      <c r="F13" s="30"/>
      <c r="G13" s="136" t="s">
        <v>113</v>
      </c>
      <c r="H13" s="136"/>
      <c r="I13" s="136"/>
      <c r="J13" s="136" t="s">
        <v>114</v>
      </c>
      <c r="K13" s="136" t="s">
        <v>115</v>
      </c>
    </row>
    <row r="14" spans="2:11" ht="29.5" customHeight="1">
      <c r="B14" s="136"/>
      <c r="C14" s="136"/>
      <c r="D14" s="136"/>
      <c r="E14" s="136"/>
      <c r="F14" s="30" t="s">
        <v>116</v>
      </c>
      <c r="G14" s="30" t="s">
        <v>117</v>
      </c>
      <c r="H14" s="30" t="s">
        <v>118</v>
      </c>
      <c r="I14" s="30" t="s">
        <v>119</v>
      </c>
      <c r="J14" s="136"/>
      <c r="K14" s="136"/>
    </row>
    <row r="15" spans="2:11" ht="18.649999999999999" customHeight="1">
      <c r="B15" s="132" t="s">
        <v>120</v>
      </c>
      <c r="C15" s="132"/>
      <c r="D15" s="132"/>
      <c r="E15" s="132"/>
      <c r="F15" s="132"/>
      <c r="G15" s="132"/>
      <c r="H15" s="132"/>
      <c r="I15" s="132"/>
      <c r="J15" s="132"/>
      <c r="K15" s="132"/>
    </row>
    <row r="16" spans="2:11">
      <c r="B16" s="31" t="s">
        <v>230</v>
      </c>
      <c r="C16" s="32" t="s">
        <v>227</v>
      </c>
      <c r="D16" s="32" t="s">
        <v>261</v>
      </c>
      <c r="E16" s="32"/>
      <c r="F16" s="32">
        <v>3</v>
      </c>
      <c r="G16" s="32">
        <v>1</v>
      </c>
      <c r="H16" s="32"/>
      <c r="I16" s="33"/>
      <c r="J16" s="32">
        <f>G16*F16</f>
        <v>3</v>
      </c>
      <c r="K16" s="33" t="s">
        <v>229</v>
      </c>
    </row>
    <row r="17" spans="2:11">
      <c r="B17" s="33" t="s">
        <v>225</v>
      </c>
      <c r="C17" s="32" t="s">
        <v>245</v>
      </c>
      <c r="D17" s="32" t="s">
        <v>267</v>
      </c>
      <c r="E17" s="34"/>
      <c r="F17" s="32">
        <v>1</v>
      </c>
      <c r="G17" s="32">
        <v>12.5</v>
      </c>
      <c r="H17" s="34">
        <v>3.5</v>
      </c>
      <c r="I17" s="34"/>
      <c r="J17" s="32"/>
      <c r="K17" s="33"/>
    </row>
    <row r="18" spans="2:11">
      <c r="B18" s="33" t="s">
        <v>271</v>
      </c>
      <c r="C18" s="32" t="s">
        <v>272</v>
      </c>
      <c r="D18" s="32" t="s">
        <v>273</v>
      </c>
      <c r="E18" s="34"/>
      <c r="F18" s="32">
        <v>1</v>
      </c>
      <c r="G18" s="32">
        <f>15+3.5+3.5</f>
        <v>22</v>
      </c>
      <c r="H18" s="34"/>
      <c r="I18" s="34"/>
      <c r="J18" s="32">
        <f>+G18</f>
        <v>22</v>
      </c>
      <c r="K18" s="32" t="s">
        <v>273</v>
      </c>
    </row>
    <row r="19" spans="2:11">
      <c r="B19" s="33"/>
      <c r="C19" s="32"/>
      <c r="D19" s="32"/>
      <c r="E19" s="34"/>
      <c r="F19" s="32"/>
      <c r="G19" s="32"/>
      <c r="H19" s="34"/>
      <c r="I19" s="34"/>
      <c r="J19" s="32"/>
      <c r="K19" s="33"/>
    </row>
    <row r="20" spans="2:11" ht="22.5" customHeight="1">
      <c r="B20" s="35" t="s">
        <v>121</v>
      </c>
      <c r="C20" s="25"/>
      <c r="D20" s="25"/>
      <c r="E20" s="36"/>
      <c r="F20" s="36"/>
      <c r="G20" s="37"/>
      <c r="H20" s="34"/>
      <c r="I20" s="30"/>
      <c r="J20" s="38"/>
      <c r="K20" s="33"/>
    </row>
    <row r="21" spans="2:11" ht="22.5" customHeight="1">
      <c r="B21" s="35"/>
      <c r="C21" s="36" t="s">
        <v>261</v>
      </c>
      <c r="D21" s="31"/>
      <c r="E21" s="36"/>
      <c r="F21" s="36"/>
      <c r="G21" s="37"/>
      <c r="H21" s="34"/>
      <c r="I21" s="25" t="s">
        <v>268</v>
      </c>
      <c r="J21" s="38">
        <f>+J16</f>
        <v>3</v>
      </c>
      <c r="K21" s="33"/>
    </row>
    <row r="22" spans="2:11" ht="22.5" customHeight="1">
      <c r="B22" s="35"/>
      <c r="C22" s="78" t="s">
        <v>225</v>
      </c>
      <c r="D22" s="33"/>
      <c r="E22" s="31"/>
      <c r="F22" s="31"/>
      <c r="G22" s="32"/>
      <c r="H22" s="32"/>
      <c r="I22" s="25" t="s">
        <v>14</v>
      </c>
      <c r="J22" s="38">
        <f>+J17</f>
        <v>0</v>
      </c>
      <c r="K22" s="33"/>
    </row>
    <row r="23" spans="2:11" ht="22.5" customHeight="1">
      <c r="B23" s="35"/>
      <c r="C23" s="78" t="s">
        <v>275</v>
      </c>
      <c r="D23" s="33"/>
      <c r="E23" s="31"/>
      <c r="F23" s="31"/>
      <c r="G23" s="32"/>
      <c r="H23" s="32"/>
      <c r="I23" s="25" t="s">
        <v>10</v>
      </c>
      <c r="J23" s="38">
        <f>+J18</f>
        <v>22</v>
      </c>
      <c r="K23" s="33"/>
    </row>
    <row r="24" spans="2:11" ht="22.5" customHeight="1">
      <c r="B24" s="35"/>
      <c r="C24" s="78"/>
      <c r="D24" s="33"/>
      <c r="E24" s="31"/>
      <c r="F24" s="31"/>
      <c r="G24" s="32"/>
      <c r="H24" s="32"/>
      <c r="I24" s="25"/>
      <c r="J24" s="38"/>
      <c r="K24" s="33"/>
    </row>
    <row r="25" spans="2:11" ht="22.5" customHeight="1">
      <c r="B25" s="35"/>
      <c r="C25" s="139"/>
      <c r="D25" s="139"/>
      <c r="E25" s="31"/>
      <c r="F25" s="31"/>
      <c r="G25" s="32"/>
      <c r="H25" s="32"/>
      <c r="I25" s="25"/>
      <c r="J25" s="38"/>
      <c r="K25" s="33"/>
    </row>
    <row r="26" spans="2:11" ht="22.5" customHeight="1">
      <c r="B26" s="35"/>
      <c r="C26" s="134"/>
      <c r="D26" s="134"/>
      <c r="E26" s="31"/>
      <c r="F26" s="31"/>
      <c r="G26" s="32"/>
      <c r="H26" s="32"/>
      <c r="I26" s="25"/>
      <c r="J26" s="38"/>
      <c r="K26" s="33"/>
    </row>
    <row r="27" spans="2:11" ht="22.5" customHeight="1">
      <c r="B27" s="33"/>
      <c r="C27" s="141"/>
      <c r="D27" s="141"/>
      <c r="E27" s="34"/>
      <c r="F27" s="34"/>
      <c r="G27" s="34"/>
      <c r="H27" s="34"/>
      <c r="I27" s="34"/>
      <c r="J27" s="38"/>
      <c r="K27" s="33"/>
    </row>
    <row r="28" spans="2:11" ht="21.65" customHeight="1">
      <c r="B28" s="33"/>
      <c r="C28" s="34"/>
      <c r="D28" s="34"/>
      <c r="E28" s="34"/>
      <c r="F28" s="34"/>
      <c r="G28" s="34"/>
      <c r="H28" s="34"/>
      <c r="I28" s="34"/>
      <c r="J28" s="38"/>
      <c r="K28" s="39"/>
    </row>
    <row r="29" spans="2:11" ht="21.65" customHeight="1">
      <c r="B29" s="31"/>
      <c r="C29" s="34"/>
      <c r="D29" s="34"/>
      <c r="E29" s="34"/>
      <c r="F29" s="34"/>
      <c r="G29" s="34"/>
      <c r="H29" s="34"/>
      <c r="I29" s="34"/>
      <c r="J29" s="38"/>
      <c r="K29" s="39"/>
    </row>
    <row r="30" spans="2:11">
      <c r="B30" s="31"/>
      <c r="C30" s="31"/>
      <c r="D30" s="31"/>
      <c r="E30" s="31"/>
      <c r="F30" s="31"/>
      <c r="G30" s="34"/>
      <c r="H30" s="34"/>
      <c r="I30" s="34"/>
      <c r="J30" s="39"/>
      <c r="K30" s="33"/>
    </row>
    <row r="31" spans="2:11">
      <c r="B31" s="33"/>
      <c r="C31" s="32"/>
      <c r="D31" s="32"/>
      <c r="E31" s="34"/>
      <c r="F31" s="34"/>
      <c r="G31" s="34"/>
      <c r="H31" s="34"/>
      <c r="I31" s="34"/>
      <c r="J31" s="34"/>
      <c r="K31" s="33"/>
    </row>
    <row r="32" spans="2:11" ht="23">
      <c r="B32" s="142" t="s">
        <v>122</v>
      </c>
      <c r="C32" s="142"/>
      <c r="D32" s="142"/>
      <c r="E32" s="142"/>
      <c r="F32" s="142"/>
      <c r="G32" s="142"/>
      <c r="H32" s="142"/>
      <c r="I32" s="142"/>
      <c r="J32" s="142"/>
      <c r="K32" s="33"/>
    </row>
    <row r="33" spans="2:11">
      <c r="B33" s="32"/>
      <c r="C33" s="32"/>
      <c r="D33" s="32"/>
      <c r="E33" s="34"/>
      <c r="F33" s="34"/>
      <c r="G33" s="34"/>
      <c r="H33" s="34"/>
      <c r="I33" s="34"/>
      <c r="J33" s="34"/>
      <c r="K33" s="33"/>
    </row>
    <row r="34" spans="2:11" s="41" customFormat="1" ht="29.15" customHeight="1">
      <c r="B34" s="36" t="s">
        <v>0</v>
      </c>
      <c r="C34" s="140" t="s">
        <v>1</v>
      </c>
      <c r="D34" s="140"/>
      <c r="E34" s="140"/>
      <c r="F34" s="140" t="s">
        <v>2</v>
      </c>
      <c r="G34" s="140"/>
      <c r="H34" s="25" t="s">
        <v>3</v>
      </c>
      <c r="I34" s="25" t="s">
        <v>4</v>
      </c>
      <c r="J34" s="25" t="s">
        <v>123</v>
      </c>
      <c r="K34" s="25" t="s">
        <v>124</v>
      </c>
    </row>
    <row r="35" spans="2:11" s="41" customFormat="1" ht="162" customHeight="1">
      <c r="B35" s="42">
        <v>1</v>
      </c>
      <c r="C35" s="137" t="s">
        <v>183</v>
      </c>
      <c r="D35" s="137"/>
      <c r="E35" s="137"/>
      <c r="F35" s="138" t="s">
        <v>7</v>
      </c>
      <c r="G35" s="138"/>
      <c r="H35" s="43" t="s">
        <v>125</v>
      </c>
      <c r="I35" s="44">
        <v>1</v>
      </c>
      <c r="J35" s="45"/>
      <c r="K35" s="42"/>
    </row>
    <row r="36" spans="2:11" s="41" customFormat="1" ht="209.5" customHeight="1">
      <c r="B36" s="42">
        <v>2</v>
      </c>
      <c r="C36" s="137" t="s">
        <v>184</v>
      </c>
      <c r="D36" s="137"/>
      <c r="E36" s="137"/>
      <c r="F36" s="138" t="s">
        <v>9</v>
      </c>
      <c r="G36" s="138"/>
      <c r="H36" s="42" t="s">
        <v>10</v>
      </c>
      <c r="I36" s="42"/>
      <c r="J36" s="45"/>
      <c r="K36" s="42"/>
    </row>
    <row r="37" spans="2:11" s="41" customFormat="1" ht="236.5" customHeight="1">
      <c r="B37" s="42">
        <v>3</v>
      </c>
      <c r="C37" s="137" t="s">
        <v>185</v>
      </c>
      <c r="D37" s="137"/>
      <c r="E37" s="137"/>
      <c r="F37" s="138" t="s">
        <v>11</v>
      </c>
      <c r="G37" s="138"/>
      <c r="H37" s="42" t="s">
        <v>12</v>
      </c>
      <c r="I37" s="42"/>
      <c r="J37" s="45"/>
      <c r="K37" s="42"/>
    </row>
    <row r="38" spans="2:11" s="41" customFormat="1" ht="195" customHeight="1">
      <c r="B38" s="42">
        <v>4</v>
      </c>
      <c r="C38" s="137" t="s">
        <v>186</v>
      </c>
      <c r="D38" s="137"/>
      <c r="E38" s="137"/>
      <c r="F38" s="138" t="s">
        <v>13</v>
      </c>
      <c r="G38" s="138"/>
      <c r="H38" s="42" t="s">
        <v>14</v>
      </c>
      <c r="I38" s="42"/>
      <c r="J38" s="45"/>
      <c r="K38" s="42"/>
    </row>
    <row r="39" spans="2:11" s="41" customFormat="1" ht="88.4" customHeight="1">
      <c r="B39" s="42">
        <v>5</v>
      </c>
      <c r="C39" s="137" t="s">
        <v>187</v>
      </c>
      <c r="D39" s="137"/>
      <c r="E39" s="137"/>
      <c r="F39" s="138" t="s">
        <v>15</v>
      </c>
      <c r="G39" s="138"/>
      <c r="H39" s="42" t="s">
        <v>10</v>
      </c>
      <c r="I39" s="44">
        <v>0</v>
      </c>
      <c r="J39" s="45"/>
      <c r="K39" s="42"/>
    </row>
    <row r="40" spans="2:11" s="41" customFormat="1" ht="272.5" customHeight="1">
      <c r="B40" s="42">
        <v>6</v>
      </c>
      <c r="C40" s="137" t="s">
        <v>188</v>
      </c>
      <c r="D40" s="137"/>
      <c r="E40" s="137"/>
      <c r="F40" s="138" t="s">
        <v>16</v>
      </c>
      <c r="G40" s="138"/>
      <c r="H40" s="43" t="s">
        <v>17</v>
      </c>
      <c r="I40" s="44"/>
      <c r="J40" s="45"/>
      <c r="K40" s="42"/>
    </row>
    <row r="41" spans="2:11" s="41" customFormat="1" ht="192" customHeight="1">
      <c r="B41" s="42">
        <v>7</v>
      </c>
      <c r="C41" s="137" t="s">
        <v>189</v>
      </c>
      <c r="D41" s="137"/>
      <c r="E41" s="137"/>
      <c r="F41" s="138" t="s">
        <v>18</v>
      </c>
      <c r="G41" s="138"/>
      <c r="H41" s="43" t="s">
        <v>19</v>
      </c>
      <c r="I41" s="42"/>
      <c r="J41" s="45"/>
      <c r="K41" s="42"/>
    </row>
    <row r="42" spans="2:11" s="41" customFormat="1" ht="232.75" customHeight="1">
      <c r="B42" s="42">
        <v>8</v>
      </c>
      <c r="C42" s="137" t="s">
        <v>190</v>
      </c>
      <c r="D42" s="137"/>
      <c r="E42" s="137"/>
      <c r="F42" s="138" t="s">
        <v>182</v>
      </c>
      <c r="G42" s="138"/>
      <c r="H42" s="43" t="s">
        <v>21</v>
      </c>
      <c r="I42" s="42"/>
      <c r="J42" s="45"/>
      <c r="K42" s="42"/>
    </row>
    <row r="43" spans="2:11" s="41" customFormat="1" ht="292.5" customHeight="1">
      <c r="B43" s="42">
        <v>9</v>
      </c>
      <c r="C43" s="137" t="s">
        <v>191</v>
      </c>
      <c r="D43" s="137"/>
      <c r="E43" s="137"/>
      <c r="F43" s="138" t="s">
        <v>22</v>
      </c>
      <c r="G43" s="138"/>
      <c r="H43" s="43" t="s">
        <v>23</v>
      </c>
      <c r="I43" s="42"/>
      <c r="J43" s="45"/>
      <c r="K43" s="42"/>
    </row>
    <row r="44" spans="2:11" s="41" customFormat="1" ht="262.64999999999998" customHeight="1">
      <c r="B44" s="42">
        <v>10</v>
      </c>
      <c r="C44" s="137" t="s">
        <v>192</v>
      </c>
      <c r="D44" s="137"/>
      <c r="E44" s="137"/>
      <c r="F44" s="138" t="s">
        <v>24</v>
      </c>
      <c r="G44" s="138"/>
      <c r="H44" s="43" t="s">
        <v>23</v>
      </c>
      <c r="I44" s="42"/>
      <c r="J44" s="45"/>
      <c r="K44" s="42"/>
    </row>
    <row r="45" spans="2:11" s="41" customFormat="1" ht="249" customHeight="1">
      <c r="B45" s="42">
        <v>11</v>
      </c>
      <c r="C45" s="137" t="s">
        <v>193</v>
      </c>
      <c r="D45" s="137"/>
      <c r="E45" s="137"/>
      <c r="F45" s="138" t="s">
        <v>25</v>
      </c>
      <c r="G45" s="138"/>
      <c r="H45" s="43" t="s">
        <v>23</v>
      </c>
      <c r="I45" s="42"/>
      <c r="J45" s="45"/>
      <c r="K45" s="42"/>
    </row>
    <row r="46" spans="2:11" s="41" customFormat="1" ht="145.65" customHeight="1">
      <c r="B46" s="42">
        <v>12</v>
      </c>
      <c r="C46" s="137" t="s">
        <v>194</v>
      </c>
      <c r="D46" s="137"/>
      <c r="E46" s="137"/>
      <c r="F46" s="138" t="s">
        <v>26</v>
      </c>
      <c r="G46" s="138"/>
      <c r="H46" s="43" t="s">
        <v>23</v>
      </c>
      <c r="I46" s="42"/>
      <c r="J46" s="45"/>
      <c r="K46" s="42"/>
    </row>
    <row r="47" spans="2:11" s="41" customFormat="1" ht="282.64999999999998" customHeight="1">
      <c r="B47" s="42">
        <v>13</v>
      </c>
      <c r="C47" s="137" t="s">
        <v>195</v>
      </c>
      <c r="D47" s="137"/>
      <c r="E47" s="137"/>
      <c r="F47" s="138" t="s">
        <v>27</v>
      </c>
      <c r="G47" s="138"/>
      <c r="H47" s="43" t="s">
        <v>23</v>
      </c>
      <c r="I47" s="42"/>
      <c r="J47" s="45"/>
      <c r="K47" s="42"/>
    </row>
    <row r="48" spans="2:11" s="41" customFormat="1" ht="166.75" customHeight="1">
      <c r="B48" s="42">
        <v>14</v>
      </c>
      <c r="C48" s="137" t="s">
        <v>196</v>
      </c>
      <c r="D48" s="137"/>
      <c r="E48" s="137"/>
      <c r="F48" s="138" t="s">
        <v>28</v>
      </c>
      <c r="G48" s="138"/>
      <c r="H48" s="43" t="s">
        <v>23</v>
      </c>
      <c r="I48" s="42"/>
      <c r="J48" s="45"/>
      <c r="K48" s="42"/>
    </row>
    <row r="49" spans="2:11" s="41" customFormat="1" ht="270.64999999999998" customHeight="1">
      <c r="B49" s="42">
        <v>15</v>
      </c>
      <c r="C49" s="137" t="s">
        <v>197</v>
      </c>
      <c r="D49" s="137"/>
      <c r="E49" s="137"/>
      <c r="F49" s="138" t="s">
        <v>29</v>
      </c>
      <c r="G49" s="138"/>
      <c r="H49" s="42" t="s">
        <v>10</v>
      </c>
      <c r="I49" s="42"/>
      <c r="J49" s="45"/>
      <c r="K49" s="42"/>
    </row>
    <row r="50" spans="2:11" s="41" customFormat="1" ht="200.5" customHeight="1">
      <c r="B50" s="42">
        <v>16</v>
      </c>
      <c r="C50" s="137" t="s">
        <v>198</v>
      </c>
      <c r="D50" s="137"/>
      <c r="E50" s="137"/>
      <c r="F50" s="138" t="s">
        <v>30</v>
      </c>
      <c r="G50" s="138"/>
      <c r="H50" s="42"/>
      <c r="I50" s="42"/>
      <c r="J50" s="45"/>
      <c r="K50" s="42"/>
    </row>
    <row r="51" spans="2:11" s="41" customFormat="1" ht="52.75" customHeight="1">
      <c r="B51" s="42">
        <v>17</v>
      </c>
      <c r="C51" s="143" t="s">
        <v>126</v>
      </c>
      <c r="D51" s="143"/>
      <c r="E51" s="143"/>
      <c r="F51" s="138" t="s">
        <v>127</v>
      </c>
      <c r="G51" s="138"/>
      <c r="H51" s="46"/>
      <c r="I51" s="42"/>
      <c r="J51" s="45"/>
      <c r="K51" s="42"/>
    </row>
    <row r="52" spans="2:11" s="41" customFormat="1" ht="87" customHeight="1">
      <c r="B52" s="42">
        <v>18</v>
      </c>
      <c r="C52" s="137" t="s">
        <v>199</v>
      </c>
      <c r="D52" s="137"/>
      <c r="E52" s="137"/>
      <c r="F52" s="138" t="s">
        <v>31</v>
      </c>
      <c r="G52" s="138"/>
      <c r="H52" s="42" t="s">
        <v>10</v>
      </c>
      <c r="I52" s="42"/>
      <c r="J52" s="45"/>
      <c r="K52" s="42"/>
    </row>
    <row r="53" spans="2:11" s="41" customFormat="1" ht="163.4" customHeight="1">
      <c r="B53" s="42">
        <v>19</v>
      </c>
      <c r="C53" s="137" t="s">
        <v>200</v>
      </c>
      <c r="D53" s="137"/>
      <c r="E53" s="137"/>
      <c r="F53" s="138" t="s">
        <v>32</v>
      </c>
      <c r="G53" s="138"/>
      <c r="H53" s="42" t="s">
        <v>10</v>
      </c>
      <c r="I53" s="44"/>
      <c r="J53" s="45"/>
      <c r="K53" s="32"/>
    </row>
    <row r="54" spans="2:11" s="41" customFormat="1" ht="122.4" customHeight="1">
      <c r="B54" s="42">
        <v>20</v>
      </c>
      <c r="C54" s="137" t="s">
        <v>201</v>
      </c>
      <c r="D54" s="137"/>
      <c r="E54" s="137"/>
      <c r="F54" s="138" t="s">
        <v>33</v>
      </c>
      <c r="G54" s="138"/>
      <c r="H54" s="42" t="s">
        <v>10</v>
      </c>
      <c r="I54" s="44">
        <v>0</v>
      </c>
      <c r="J54" s="45"/>
      <c r="K54" s="42"/>
    </row>
    <row r="55" spans="2:11" s="41" customFormat="1" ht="103.75" customHeight="1">
      <c r="B55" s="42">
        <v>21</v>
      </c>
      <c r="C55" s="137" t="s">
        <v>202</v>
      </c>
      <c r="D55" s="137"/>
      <c r="E55" s="137"/>
      <c r="F55" s="138" t="s">
        <v>34</v>
      </c>
      <c r="G55" s="138"/>
      <c r="H55" s="42" t="s">
        <v>10</v>
      </c>
      <c r="I55" s="44">
        <v>0</v>
      </c>
      <c r="J55" s="45"/>
      <c r="K55" s="42"/>
    </row>
    <row r="56" spans="2:11" s="41" customFormat="1" ht="214.75" customHeight="1">
      <c r="B56" s="42">
        <v>22</v>
      </c>
      <c r="C56" s="137" t="s">
        <v>203</v>
      </c>
      <c r="D56" s="137"/>
      <c r="E56" s="137"/>
      <c r="F56" s="138" t="s">
        <v>35</v>
      </c>
      <c r="G56" s="138"/>
      <c r="H56" s="42" t="s">
        <v>10</v>
      </c>
      <c r="I56" s="44">
        <f>+J106</f>
        <v>0</v>
      </c>
      <c r="J56" s="45"/>
      <c r="K56" s="42"/>
    </row>
    <row r="57" spans="2:11" s="41" customFormat="1" ht="32.15" customHeight="1">
      <c r="B57" s="42">
        <v>23</v>
      </c>
      <c r="C57" s="143" t="s">
        <v>128</v>
      </c>
      <c r="D57" s="143"/>
      <c r="E57" s="143"/>
      <c r="F57" s="138"/>
      <c r="G57" s="138"/>
      <c r="H57" s="35"/>
      <c r="I57" s="42"/>
      <c r="J57" s="45"/>
      <c r="K57" s="42"/>
    </row>
    <row r="58" spans="2:11" s="41" customFormat="1" ht="64.400000000000006" customHeight="1">
      <c r="B58" s="42">
        <v>24</v>
      </c>
      <c r="C58" s="137" t="s">
        <v>204</v>
      </c>
      <c r="D58" s="137"/>
      <c r="E58" s="137"/>
      <c r="F58" s="138" t="s">
        <v>36</v>
      </c>
      <c r="G58" s="138"/>
      <c r="H58" s="42"/>
      <c r="I58" s="42"/>
      <c r="J58" s="45"/>
      <c r="K58" s="33"/>
    </row>
    <row r="59" spans="2:11" s="41" customFormat="1" ht="102.65" customHeight="1">
      <c r="B59" s="42">
        <v>25</v>
      </c>
      <c r="C59" s="137" t="s">
        <v>205</v>
      </c>
      <c r="D59" s="137"/>
      <c r="E59" s="137"/>
      <c r="F59" s="138" t="s">
        <v>37</v>
      </c>
      <c r="G59" s="138"/>
      <c r="H59" s="43" t="s">
        <v>23</v>
      </c>
      <c r="I59" s="44"/>
      <c r="J59" s="45"/>
      <c r="K59" s="32"/>
    </row>
    <row r="60" spans="2:11" s="41" customFormat="1" ht="216.65" customHeight="1">
      <c r="B60" s="42">
        <v>26</v>
      </c>
      <c r="C60" s="137" t="s">
        <v>206</v>
      </c>
      <c r="D60" s="137"/>
      <c r="E60" s="137"/>
      <c r="F60" s="138" t="s">
        <v>38</v>
      </c>
      <c r="G60" s="138"/>
      <c r="H60" s="43" t="s">
        <v>23</v>
      </c>
      <c r="I60" s="44">
        <f>+J97</f>
        <v>3</v>
      </c>
      <c r="J60" s="45"/>
      <c r="K60" s="42"/>
    </row>
    <row r="61" spans="2:11" s="41" customFormat="1" ht="180.65" customHeight="1">
      <c r="B61" s="42">
        <v>27</v>
      </c>
      <c r="C61" s="137" t="s">
        <v>207</v>
      </c>
      <c r="D61" s="137"/>
      <c r="E61" s="137"/>
      <c r="F61" s="138" t="s">
        <v>39</v>
      </c>
      <c r="G61" s="138"/>
      <c r="H61" s="43" t="s">
        <v>23</v>
      </c>
      <c r="I61" s="42">
        <v>0</v>
      </c>
      <c r="J61" s="45"/>
      <c r="K61" s="42"/>
    </row>
    <row r="62" spans="2:11" s="41" customFormat="1" ht="153" customHeight="1">
      <c r="B62" s="42">
        <v>28</v>
      </c>
      <c r="C62" s="137" t="s">
        <v>40</v>
      </c>
      <c r="D62" s="137"/>
      <c r="E62" s="137"/>
      <c r="F62" s="138" t="s">
        <v>41</v>
      </c>
      <c r="G62" s="138"/>
      <c r="H62" s="43" t="s">
        <v>10</v>
      </c>
      <c r="I62" s="42"/>
      <c r="J62" s="45"/>
      <c r="K62" s="42"/>
    </row>
    <row r="63" spans="2:11" s="41" customFormat="1" ht="111.65" customHeight="1">
      <c r="B63" s="42">
        <v>29</v>
      </c>
      <c r="C63" s="137" t="s">
        <v>208</v>
      </c>
      <c r="D63" s="137"/>
      <c r="E63" s="137"/>
      <c r="F63" s="138" t="s">
        <v>42</v>
      </c>
      <c r="G63" s="138"/>
      <c r="H63" s="43" t="s">
        <v>10</v>
      </c>
      <c r="I63" s="44"/>
      <c r="J63" s="45"/>
      <c r="K63" s="42"/>
    </row>
    <row r="64" spans="2:11" s="41" customFormat="1" ht="241.75" customHeight="1">
      <c r="B64" s="42">
        <v>30</v>
      </c>
      <c r="C64" s="137" t="s">
        <v>209</v>
      </c>
      <c r="D64" s="137"/>
      <c r="E64" s="137"/>
      <c r="F64" s="138" t="s">
        <v>43</v>
      </c>
      <c r="G64" s="138"/>
      <c r="H64" s="43" t="s">
        <v>23</v>
      </c>
      <c r="I64" s="44"/>
      <c r="J64" s="45"/>
      <c r="K64" s="42"/>
    </row>
    <row r="65" spans="2:11" s="41" customFormat="1" ht="249" customHeight="1">
      <c r="B65" s="42">
        <v>31</v>
      </c>
      <c r="C65" s="137" t="s">
        <v>129</v>
      </c>
      <c r="D65" s="137"/>
      <c r="E65" s="137"/>
      <c r="F65" s="138" t="s">
        <v>44</v>
      </c>
      <c r="G65" s="138"/>
      <c r="H65" s="43" t="s">
        <v>45</v>
      </c>
      <c r="I65" s="44"/>
      <c r="J65" s="45"/>
      <c r="K65" s="42"/>
    </row>
    <row r="66" spans="2:11" s="41" customFormat="1" ht="138" customHeight="1">
      <c r="B66" s="42">
        <v>32</v>
      </c>
      <c r="C66" s="137" t="s">
        <v>210</v>
      </c>
      <c r="D66" s="137"/>
      <c r="E66" s="137"/>
      <c r="F66" s="138" t="s">
        <v>46</v>
      </c>
      <c r="G66" s="138"/>
      <c r="H66" s="43" t="s">
        <v>47</v>
      </c>
      <c r="I66" s="44"/>
      <c r="J66" s="45"/>
      <c r="K66" s="42"/>
    </row>
    <row r="67" spans="2:11" s="41" customFormat="1" ht="166.75" customHeight="1">
      <c r="B67" s="42">
        <v>33</v>
      </c>
      <c r="C67" s="137" t="s">
        <v>211</v>
      </c>
      <c r="D67" s="137"/>
      <c r="E67" s="137"/>
      <c r="F67" s="138" t="s">
        <v>48</v>
      </c>
      <c r="G67" s="138"/>
      <c r="H67" s="43" t="s">
        <v>45</v>
      </c>
      <c r="I67" s="44"/>
      <c r="J67" s="45"/>
      <c r="K67" s="42"/>
    </row>
    <row r="68" spans="2:11" s="41" customFormat="1" ht="165" customHeight="1">
      <c r="B68" s="42">
        <v>34</v>
      </c>
      <c r="C68" s="137" t="s">
        <v>212</v>
      </c>
      <c r="D68" s="137"/>
      <c r="E68" s="137"/>
      <c r="F68" s="138" t="s">
        <v>49</v>
      </c>
      <c r="G68" s="138"/>
      <c r="H68" s="43" t="s">
        <v>21</v>
      </c>
      <c r="I68" s="42"/>
      <c r="J68" s="45"/>
      <c r="K68" s="42"/>
    </row>
    <row r="69" spans="2:11" s="41" customFormat="1" ht="409.5" customHeight="1">
      <c r="B69" s="42">
        <v>35</v>
      </c>
      <c r="C69" s="137" t="s">
        <v>213</v>
      </c>
      <c r="D69" s="137"/>
      <c r="E69" s="137"/>
      <c r="F69" s="138" t="s">
        <v>50</v>
      </c>
      <c r="G69" s="138"/>
      <c r="H69" s="43" t="s">
        <v>17</v>
      </c>
      <c r="I69" s="42"/>
      <c r="J69" s="45"/>
      <c r="K69" s="42"/>
    </row>
    <row r="70" spans="2:11" s="41" customFormat="1" ht="201" customHeight="1">
      <c r="B70" s="42">
        <v>36</v>
      </c>
      <c r="C70" s="137" t="s">
        <v>214</v>
      </c>
      <c r="D70" s="137"/>
      <c r="E70" s="137"/>
      <c r="F70" s="138" t="s">
        <v>51</v>
      </c>
      <c r="G70" s="138"/>
      <c r="H70" s="42" t="s">
        <v>14</v>
      </c>
      <c r="I70" s="42"/>
      <c r="J70" s="45"/>
      <c r="K70" s="42"/>
    </row>
    <row r="71" spans="2:11" s="41" customFormat="1" ht="201" customHeight="1">
      <c r="B71" s="42">
        <v>37</v>
      </c>
      <c r="C71" s="137" t="s">
        <v>215</v>
      </c>
      <c r="D71" s="137"/>
      <c r="E71" s="137"/>
      <c r="F71" s="138" t="s">
        <v>52</v>
      </c>
      <c r="G71" s="138"/>
      <c r="H71" s="42" t="s">
        <v>14</v>
      </c>
      <c r="I71" s="42"/>
      <c r="J71" s="45"/>
      <c r="K71" s="42"/>
    </row>
    <row r="72" spans="2:11" s="41" customFormat="1" ht="141" customHeight="1">
      <c r="B72" s="42">
        <v>38</v>
      </c>
      <c r="C72" s="137" t="s">
        <v>53</v>
      </c>
      <c r="D72" s="137"/>
      <c r="E72" s="137"/>
      <c r="F72" s="144" t="s">
        <v>54</v>
      </c>
      <c r="G72" s="144"/>
      <c r="H72" s="42" t="s">
        <v>14</v>
      </c>
      <c r="I72" s="39"/>
      <c r="J72" s="45"/>
      <c r="K72" s="42"/>
    </row>
    <row r="73" spans="2:11" s="41" customFormat="1" ht="228.65" customHeight="1">
      <c r="B73" s="42">
        <v>39</v>
      </c>
      <c r="C73" s="137" t="s">
        <v>55</v>
      </c>
      <c r="D73" s="137"/>
      <c r="E73" s="137"/>
      <c r="F73" s="144" t="s">
        <v>56</v>
      </c>
      <c r="G73" s="144"/>
      <c r="H73" s="42" t="s">
        <v>14</v>
      </c>
      <c r="I73" s="39"/>
      <c r="J73" s="45"/>
      <c r="K73" s="42"/>
    </row>
    <row r="74" spans="2:11" s="41" customFormat="1" ht="228.65" customHeight="1">
      <c r="B74" s="42">
        <v>40</v>
      </c>
      <c r="C74" s="145" t="s">
        <v>130</v>
      </c>
      <c r="D74" s="145"/>
      <c r="E74" s="145"/>
      <c r="F74" s="144" t="s">
        <v>58</v>
      </c>
      <c r="G74" s="144"/>
      <c r="H74" s="42" t="s">
        <v>59</v>
      </c>
      <c r="I74" s="39"/>
      <c r="J74" s="45"/>
      <c r="K74" s="42"/>
    </row>
    <row r="75" spans="2:11" s="41" customFormat="1" ht="228.65" customHeight="1">
      <c r="B75" s="42">
        <v>41</v>
      </c>
      <c r="C75" s="137" t="s">
        <v>60</v>
      </c>
      <c r="D75" s="137"/>
      <c r="E75" s="137"/>
      <c r="F75" s="138" t="s">
        <v>61</v>
      </c>
      <c r="G75" s="138"/>
      <c r="H75" s="32" t="s">
        <v>62</v>
      </c>
      <c r="I75" s="42"/>
      <c r="J75" s="45"/>
      <c r="K75" s="42"/>
    </row>
    <row r="76" spans="2:11" s="41" customFormat="1" ht="201" customHeight="1">
      <c r="B76" s="42">
        <v>42</v>
      </c>
      <c r="C76" s="145" t="s">
        <v>63</v>
      </c>
      <c r="D76" s="145"/>
      <c r="E76" s="145"/>
      <c r="F76" s="138" t="s">
        <v>64</v>
      </c>
      <c r="G76" s="138"/>
      <c r="H76" s="32" t="s">
        <v>62</v>
      </c>
      <c r="I76" s="42"/>
      <c r="J76" s="45"/>
      <c r="K76" s="42"/>
    </row>
    <row r="77" spans="2:11" s="41" customFormat="1" ht="145.65" customHeight="1">
      <c r="B77" s="42">
        <v>43</v>
      </c>
      <c r="C77" s="137" t="s">
        <v>131</v>
      </c>
      <c r="D77" s="137"/>
      <c r="E77" s="137"/>
      <c r="F77" s="138" t="s">
        <v>64</v>
      </c>
      <c r="G77" s="138"/>
      <c r="H77" s="32" t="s">
        <v>23</v>
      </c>
      <c r="I77" s="42"/>
      <c r="J77" s="45"/>
      <c r="K77" s="42"/>
    </row>
    <row r="78" spans="2:11" s="41" customFormat="1" ht="161.5" customHeight="1">
      <c r="B78" s="42">
        <v>44</v>
      </c>
      <c r="C78" s="137" t="s">
        <v>132</v>
      </c>
      <c r="D78" s="137"/>
      <c r="E78" s="137"/>
      <c r="F78" s="138" t="s">
        <v>67</v>
      </c>
      <c r="G78" s="138"/>
      <c r="H78" s="32" t="s">
        <v>14</v>
      </c>
      <c r="I78" s="42"/>
      <c r="J78" s="45"/>
      <c r="K78" s="42"/>
    </row>
    <row r="79" spans="2:11" s="41" customFormat="1" ht="161.5" customHeight="1">
      <c r="B79" s="42">
        <v>45</v>
      </c>
      <c r="C79" s="137" t="s">
        <v>72</v>
      </c>
      <c r="D79" s="137"/>
      <c r="E79" s="137"/>
      <c r="F79" s="138" t="s">
        <v>73</v>
      </c>
      <c r="G79" s="138"/>
      <c r="H79" s="32" t="s">
        <v>68</v>
      </c>
      <c r="I79" s="44">
        <f>+J111</f>
        <v>0</v>
      </c>
      <c r="J79" s="45"/>
      <c r="K79" s="42"/>
    </row>
    <row r="80" spans="2:11" s="41" customFormat="1" ht="136.4" customHeight="1">
      <c r="B80" s="42">
        <v>46</v>
      </c>
      <c r="C80" s="137" t="s">
        <v>133</v>
      </c>
      <c r="D80" s="137"/>
      <c r="E80" s="137"/>
      <c r="F80" s="138" t="s">
        <v>93</v>
      </c>
      <c r="G80" s="138"/>
      <c r="H80" s="32" t="s">
        <v>14</v>
      </c>
      <c r="I80" s="44">
        <f>+J101</f>
        <v>0</v>
      </c>
      <c r="J80" s="45"/>
      <c r="K80" s="42"/>
    </row>
    <row r="81" spans="2:11" s="41" customFormat="1" ht="168" customHeight="1">
      <c r="B81" s="42">
        <v>47</v>
      </c>
      <c r="C81" s="137" t="s">
        <v>76</v>
      </c>
      <c r="D81" s="137"/>
      <c r="E81" s="137"/>
      <c r="F81" s="138" t="s">
        <v>77</v>
      </c>
      <c r="G81" s="138"/>
      <c r="H81" s="32" t="s">
        <v>59</v>
      </c>
      <c r="I81" s="44"/>
      <c r="J81" s="45"/>
      <c r="K81" s="42">
        <v>0</v>
      </c>
    </row>
    <row r="82" spans="2:11" s="41" customFormat="1" ht="176.4" customHeight="1">
      <c r="B82" s="42">
        <v>48</v>
      </c>
      <c r="C82" s="137" t="s">
        <v>134</v>
      </c>
      <c r="D82" s="137"/>
      <c r="E82" s="137"/>
      <c r="F82" s="146" t="s">
        <v>70</v>
      </c>
      <c r="G82" s="147"/>
      <c r="H82" s="31" t="s">
        <v>135</v>
      </c>
      <c r="I82" s="47"/>
      <c r="J82" s="47"/>
      <c r="K82" s="47"/>
    </row>
    <row r="83" spans="2:11" s="41" customFormat="1" ht="162.65" customHeight="1">
      <c r="B83" s="42">
        <v>49</v>
      </c>
      <c r="C83" s="145" t="s">
        <v>74</v>
      </c>
      <c r="D83" s="145"/>
      <c r="E83" s="145"/>
      <c r="F83" s="146" t="s">
        <v>136</v>
      </c>
      <c r="G83" s="147"/>
      <c r="H83" s="31" t="s">
        <v>12</v>
      </c>
      <c r="I83" s="31"/>
      <c r="J83" s="31"/>
      <c r="K83" s="31"/>
    </row>
    <row r="84" spans="2:11" s="41" customFormat="1" ht="196.4" customHeight="1">
      <c r="B84" s="42">
        <v>50</v>
      </c>
      <c r="C84" s="145" t="s">
        <v>82</v>
      </c>
      <c r="D84" s="145"/>
      <c r="E84" s="145"/>
      <c r="F84" s="146" t="s">
        <v>95</v>
      </c>
      <c r="G84" s="147"/>
      <c r="H84" s="31" t="s">
        <v>135</v>
      </c>
      <c r="I84" s="31"/>
      <c r="J84" s="31"/>
      <c r="K84" s="31"/>
    </row>
    <row r="85" spans="2:11" s="41" customFormat="1" ht="23">
      <c r="B85" s="149" t="s">
        <v>137</v>
      </c>
      <c r="C85" s="150"/>
      <c r="D85" s="151"/>
      <c r="E85" s="48" t="s">
        <v>138</v>
      </c>
      <c r="F85" s="48"/>
      <c r="G85" s="48" t="s">
        <v>139</v>
      </c>
      <c r="H85" s="48" t="s">
        <v>140</v>
      </c>
      <c r="I85" s="46" t="s">
        <v>141</v>
      </c>
      <c r="J85" s="48" t="s">
        <v>4</v>
      </c>
      <c r="K85" s="48" t="s">
        <v>3</v>
      </c>
    </row>
    <row r="86" spans="2:11" s="41" customFormat="1" ht="23">
      <c r="B86" s="46"/>
      <c r="C86" s="46"/>
      <c r="D86" s="46"/>
      <c r="E86" s="48"/>
      <c r="F86" s="48"/>
      <c r="G86" s="48"/>
      <c r="H86" s="48"/>
      <c r="I86" s="46"/>
      <c r="J86" s="48"/>
      <c r="K86" s="48"/>
    </row>
    <row r="87" spans="2:11" s="41" customFormat="1" ht="14.4" customHeight="1">
      <c r="B87" s="49"/>
      <c r="C87" s="46"/>
      <c r="D87" s="46"/>
      <c r="E87" s="48"/>
      <c r="F87" s="48"/>
      <c r="G87" s="48"/>
      <c r="H87" s="48"/>
      <c r="I87" s="46"/>
      <c r="J87" s="48"/>
      <c r="K87" s="48"/>
    </row>
    <row r="88" spans="2:11" s="41" customFormat="1" ht="23">
      <c r="B88" s="143" t="s">
        <v>142</v>
      </c>
      <c r="C88" s="143"/>
      <c r="D88" s="143"/>
      <c r="E88" s="143"/>
      <c r="F88" s="50"/>
      <c r="G88" s="50"/>
      <c r="H88" s="50"/>
      <c r="I88" s="43"/>
      <c r="J88" s="49"/>
      <c r="K88" s="48"/>
    </row>
    <row r="89" spans="2:11" s="41" customFormat="1" ht="23">
      <c r="B89" s="148" t="s">
        <v>120</v>
      </c>
      <c r="C89" s="148"/>
      <c r="D89" s="148"/>
      <c r="E89" s="46">
        <v>0</v>
      </c>
      <c r="F89" s="50"/>
      <c r="G89" s="43"/>
      <c r="H89" s="43"/>
      <c r="I89" s="51"/>
      <c r="J89" s="52">
        <f>I89*H89*G89*E89</f>
        <v>0</v>
      </c>
      <c r="K89" s="48"/>
    </row>
    <row r="90" spans="2:11" s="41" customFormat="1" ht="23">
      <c r="B90" s="152" t="s">
        <v>143</v>
      </c>
      <c r="C90" s="152"/>
      <c r="D90" s="152"/>
      <c r="E90" s="40"/>
      <c r="F90" s="50"/>
      <c r="G90" s="50"/>
      <c r="H90" s="50"/>
      <c r="I90" s="51"/>
      <c r="J90" s="52">
        <f>SUM(J89:J89)</f>
        <v>0</v>
      </c>
      <c r="K90" s="43" t="s">
        <v>17</v>
      </c>
    </row>
    <row r="91" spans="2:11" s="41" customFormat="1" ht="23">
      <c r="B91" s="43"/>
      <c r="C91" s="53"/>
      <c r="D91" s="43"/>
      <c r="E91" s="40"/>
      <c r="F91" s="50"/>
      <c r="G91" s="50"/>
      <c r="H91" s="50"/>
      <c r="I91" s="51"/>
      <c r="J91" s="43"/>
      <c r="K91" s="43"/>
    </row>
    <row r="92" spans="2:11" s="41" customFormat="1">
      <c r="B92" s="33"/>
      <c r="C92" s="32"/>
      <c r="D92" s="32"/>
      <c r="E92" s="34"/>
      <c r="F92" s="34"/>
      <c r="G92" s="34"/>
      <c r="H92" s="34"/>
      <c r="I92" s="32"/>
      <c r="J92" s="34"/>
      <c r="K92" s="33"/>
    </row>
    <row r="93" spans="2:11" s="41" customFormat="1">
      <c r="B93" s="155" t="s">
        <v>263</v>
      </c>
      <c r="C93" s="155"/>
      <c r="D93" s="155"/>
      <c r="E93" s="54"/>
      <c r="F93" s="54"/>
      <c r="G93" s="34"/>
      <c r="H93" s="34"/>
      <c r="I93" s="32"/>
      <c r="J93" s="34"/>
      <c r="K93" s="33"/>
    </row>
    <row r="94" spans="2:11" s="41" customFormat="1">
      <c r="B94" s="154" t="s">
        <v>144</v>
      </c>
      <c r="C94" s="154"/>
      <c r="D94" s="154"/>
      <c r="E94" s="55"/>
      <c r="F94" s="55"/>
      <c r="G94" s="34"/>
      <c r="H94" s="34"/>
      <c r="I94" s="32"/>
      <c r="J94" s="56">
        <f>+J21</f>
        <v>3</v>
      </c>
      <c r="K94" s="33"/>
    </row>
    <row r="95" spans="2:11" s="41" customFormat="1">
      <c r="B95" s="154" t="s">
        <v>145</v>
      </c>
      <c r="C95" s="154"/>
      <c r="D95" s="154"/>
      <c r="E95" s="55"/>
      <c r="F95" s="55"/>
      <c r="G95" s="34"/>
      <c r="H95" s="34"/>
      <c r="I95" s="32"/>
      <c r="J95" s="56">
        <f>J94*0.1</f>
        <v>0.30000000000000004</v>
      </c>
      <c r="K95" s="33"/>
    </row>
    <row r="96" spans="2:11" s="41" customFormat="1">
      <c r="B96" s="153" t="s">
        <v>143</v>
      </c>
      <c r="C96" s="153"/>
      <c r="D96" s="153"/>
      <c r="E96" s="55"/>
      <c r="F96" s="55"/>
      <c r="G96" s="34"/>
      <c r="H96" s="34"/>
      <c r="I96" s="32"/>
      <c r="J96" s="56">
        <f>SUM(J94:J95)</f>
        <v>3.3</v>
      </c>
      <c r="K96" s="32"/>
    </row>
    <row r="97" spans="1:30" s="41" customFormat="1">
      <c r="B97" s="153" t="s">
        <v>143</v>
      </c>
      <c r="C97" s="153"/>
      <c r="D97" s="153"/>
      <c r="E97" s="55"/>
      <c r="F97" s="55"/>
      <c r="G97" s="34"/>
      <c r="H97" s="34"/>
      <c r="I97" s="32"/>
      <c r="J97" s="56">
        <f>ROUND(J96,0)</f>
        <v>3</v>
      </c>
      <c r="K97" s="32" t="s">
        <v>23</v>
      </c>
    </row>
    <row r="98" spans="1:30" s="41" customFormat="1">
      <c r="B98" s="155" t="s">
        <v>269</v>
      </c>
      <c r="C98" s="155"/>
      <c r="D98" s="155"/>
      <c r="E98" s="24"/>
      <c r="F98" s="34"/>
      <c r="G98" s="34"/>
      <c r="H98" s="34"/>
      <c r="I98" s="39"/>
      <c r="J98" s="32"/>
      <c r="K98" s="32"/>
    </row>
    <row r="99" spans="1:30" s="41" customFormat="1">
      <c r="B99" s="154" t="s">
        <v>146</v>
      </c>
      <c r="C99" s="154"/>
      <c r="D99" s="154"/>
      <c r="E99" s="24"/>
      <c r="F99" s="24"/>
      <c r="G99" s="34"/>
      <c r="H99" s="34"/>
      <c r="I99" s="32"/>
      <c r="J99" s="56">
        <f>+J22</f>
        <v>0</v>
      </c>
      <c r="K99" s="32"/>
    </row>
    <row r="100" spans="1:30" s="41" customFormat="1">
      <c r="B100" s="154" t="s">
        <v>145</v>
      </c>
      <c r="C100" s="154"/>
      <c r="D100" s="154"/>
      <c r="E100" s="24"/>
      <c r="F100" s="24"/>
      <c r="G100" s="34"/>
      <c r="H100" s="34"/>
      <c r="I100" s="32"/>
      <c r="J100" s="56">
        <f>J99*0.1</f>
        <v>0</v>
      </c>
      <c r="K100" s="32"/>
    </row>
    <row r="101" spans="1:30" s="41" customFormat="1">
      <c r="B101" s="153" t="s">
        <v>143</v>
      </c>
      <c r="C101" s="153"/>
      <c r="D101" s="153"/>
      <c r="E101" s="24"/>
      <c r="F101" s="24"/>
      <c r="G101" s="34"/>
      <c r="H101" s="34"/>
      <c r="I101" s="32"/>
      <c r="J101" s="56">
        <f>SUM(J99:J100)</f>
        <v>0</v>
      </c>
      <c r="K101" s="32" t="s">
        <v>21</v>
      </c>
    </row>
    <row r="102" spans="1:30" s="41" customFormat="1">
      <c r="B102" s="25"/>
      <c r="C102" s="57"/>
      <c r="D102" s="57"/>
      <c r="E102" s="24"/>
      <c r="F102" s="24"/>
      <c r="G102" s="34"/>
      <c r="H102" s="34"/>
      <c r="I102" s="32"/>
      <c r="J102" s="56"/>
      <c r="K102" s="32"/>
    </row>
    <row r="103" spans="1:30" s="41" customFormat="1">
      <c r="B103" s="155" t="s">
        <v>274</v>
      </c>
      <c r="C103" s="155"/>
      <c r="D103" s="155"/>
      <c r="E103" s="24"/>
      <c r="F103" s="34"/>
      <c r="G103" s="34"/>
      <c r="H103" s="34"/>
      <c r="I103" s="39"/>
      <c r="J103" s="32"/>
      <c r="K103" s="32"/>
    </row>
    <row r="104" spans="1:30" s="41" customFormat="1">
      <c r="B104" s="154" t="s">
        <v>146</v>
      </c>
      <c r="C104" s="154"/>
      <c r="D104" s="154"/>
      <c r="E104" s="24"/>
      <c r="F104" s="24"/>
      <c r="G104" s="34"/>
      <c r="H104" s="34"/>
      <c r="I104" s="32"/>
      <c r="J104" s="56">
        <v>0</v>
      </c>
      <c r="K104" s="32"/>
    </row>
    <row r="105" spans="1:30" s="41" customFormat="1">
      <c r="B105" s="154" t="s">
        <v>145</v>
      </c>
      <c r="C105" s="154"/>
      <c r="D105" s="154"/>
      <c r="E105" s="24"/>
      <c r="F105" s="24"/>
      <c r="G105" s="34"/>
      <c r="H105" s="34"/>
      <c r="I105" s="32"/>
      <c r="J105" s="56">
        <f>J104*0.1</f>
        <v>0</v>
      </c>
      <c r="K105" s="32"/>
    </row>
    <row r="106" spans="1:30" s="41" customFormat="1">
      <c r="B106" s="153" t="s">
        <v>143</v>
      </c>
      <c r="C106" s="153"/>
      <c r="D106" s="153"/>
      <c r="E106" s="24"/>
      <c r="F106" s="24"/>
      <c r="G106" s="34"/>
      <c r="H106" s="34"/>
      <c r="I106" s="32"/>
      <c r="J106" s="56">
        <f>SUM(J104:J105)</f>
        <v>0</v>
      </c>
      <c r="K106" s="32" t="s">
        <v>10</v>
      </c>
    </row>
    <row r="107" spans="1:30">
      <c r="B107" s="33"/>
      <c r="C107" s="32"/>
      <c r="D107" s="32"/>
      <c r="E107" s="34"/>
      <c r="F107" s="34"/>
      <c r="G107" s="34"/>
      <c r="H107" s="34"/>
      <c r="I107" s="32"/>
      <c r="J107" s="34"/>
      <c r="K107" s="34"/>
    </row>
    <row r="108" spans="1:30">
      <c r="B108" s="155"/>
      <c r="C108" s="155"/>
      <c r="D108" s="155"/>
      <c r="E108" s="24"/>
      <c r="F108" s="24"/>
      <c r="G108" s="34"/>
      <c r="H108" s="34"/>
      <c r="I108" s="32"/>
      <c r="J108" s="34"/>
      <c r="K108" s="34"/>
    </row>
    <row r="109" spans="1:30">
      <c r="B109" s="154"/>
      <c r="C109" s="154"/>
      <c r="D109" s="154"/>
      <c r="E109" s="24"/>
      <c r="F109" s="24"/>
      <c r="G109" s="141"/>
      <c r="H109" s="141"/>
      <c r="I109" s="141"/>
      <c r="J109" s="56"/>
      <c r="K109" s="32"/>
    </row>
    <row r="110" spans="1:30" s="34" customFormat="1">
      <c r="A110" s="58"/>
      <c r="B110" s="33"/>
      <c r="C110" s="32"/>
      <c r="D110" s="32"/>
      <c r="I110" s="32"/>
      <c r="J110" s="56"/>
      <c r="L110" s="23"/>
      <c r="M110" s="23"/>
      <c r="N110" s="23"/>
      <c r="O110" s="23"/>
      <c r="P110" s="23"/>
      <c r="Q110" s="23"/>
      <c r="R110" s="23"/>
      <c r="S110" s="23"/>
      <c r="T110" s="23"/>
      <c r="U110" s="23"/>
      <c r="V110" s="23"/>
      <c r="W110" s="23"/>
      <c r="X110" s="23"/>
      <c r="Y110" s="23"/>
      <c r="Z110" s="23"/>
      <c r="AA110" s="23"/>
      <c r="AB110" s="23"/>
      <c r="AC110" s="23"/>
      <c r="AD110" s="23"/>
    </row>
    <row r="111" spans="1:30" s="34" customFormat="1">
      <c r="A111" s="58"/>
      <c r="B111" s="33"/>
      <c r="C111" s="32"/>
      <c r="D111" s="32"/>
      <c r="I111" s="32"/>
      <c r="J111" s="56"/>
      <c r="K111" s="32"/>
      <c r="L111" s="23"/>
      <c r="M111" s="23"/>
      <c r="N111" s="23"/>
      <c r="O111" s="23"/>
      <c r="P111" s="23"/>
      <c r="Q111" s="23"/>
      <c r="R111" s="23"/>
      <c r="S111" s="23"/>
      <c r="T111" s="23"/>
      <c r="U111" s="23"/>
      <c r="V111" s="23"/>
      <c r="W111" s="23"/>
      <c r="X111" s="23"/>
      <c r="Y111" s="23"/>
      <c r="Z111" s="23"/>
      <c r="AA111" s="23"/>
      <c r="AB111" s="23"/>
      <c r="AC111" s="23"/>
      <c r="AD111" s="23"/>
    </row>
    <row r="112" spans="1:30">
      <c r="J112" s="56"/>
    </row>
  </sheetData>
  <mergeCells count="135">
    <mergeCell ref="B96:D96"/>
    <mergeCell ref="B97:D97"/>
    <mergeCell ref="B108:D108"/>
    <mergeCell ref="G109:I109"/>
    <mergeCell ref="B104:D104"/>
    <mergeCell ref="B105:D105"/>
    <mergeCell ref="B106:D106"/>
    <mergeCell ref="B109:D109"/>
    <mergeCell ref="B98:D98"/>
    <mergeCell ref="B99:D99"/>
    <mergeCell ref="B100:D100"/>
    <mergeCell ref="B101:D101"/>
    <mergeCell ref="B103:D103"/>
    <mergeCell ref="B90:D90"/>
    <mergeCell ref="B94:D94"/>
    <mergeCell ref="B95:D95"/>
    <mergeCell ref="B88:E88"/>
    <mergeCell ref="B89:D89"/>
    <mergeCell ref="B93:D93"/>
    <mergeCell ref="C83:E83"/>
    <mergeCell ref="F83:G83"/>
    <mergeCell ref="C84:E84"/>
    <mergeCell ref="F84:G84"/>
    <mergeCell ref="C80:E80"/>
    <mergeCell ref="F80:G80"/>
    <mergeCell ref="C81:E81"/>
    <mergeCell ref="F81:G81"/>
    <mergeCell ref="C82:E82"/>
    <mergeCell ref="F82:G82"/>
    <mergeCell ref="B85:D85"/>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9:E39"/>
    <mergeCell ref="F39:G39"/>
    <mergeCell ref="C40:E40"/>
    <mergeCell ref="F40:G40"/>
    <mergeCell ref="B32:J32"/>
    <mergeCell ref="C34:E34"/>
    <mergeCell ref="F34:G34"/>
    <mergeCell ref="C35:E35"/>
    <mergeCell ref="F35:G35"/>
    <mergeCell ref="C36:E36"/>
    <mergeCell ref="F36:G36"/>
    <mergeCell ref="C37:E37"/>
    <mergeCell ref="F37:G37"/>
    <mergeCell ref="C38:E38"/>
    <mergeCell ref="F38:G38"/>
    <mergeCell ref="B15:K15"/>
    <mergeCell ref="C26:D26"/>
    <mergeCell ref="C27:D27"/>
    <mergeCell ref="E9:K9"/>
    <mergeCell ref="B13:B14"/>
    <mergeCell ref="C13:C14"/>
    <mergeCell ref="D13:D14"/>
    <mergeCell ref="E13:E14"/>
    <mergeCell ref="G13:I13"/>
    <mergeCell ref="J13:J14"/>
    <mergeCell ref="K13:K14"/>
    <mergeCell ref="C25:D25"/>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FADCAD-5C24-4D1D-A161-91B8AFEE2C66}">
  <sheetPr>
    <tabColor rgb="FFFFFF00"/>
  </sheetPr>
  <dimension ref="A2:AD112"/>
  <sheetViews>
    <sheetView zoomScale="53" workbookViewId="0">
      <selection activeCell="K23" sqref="K23"/>
    </sheetView>
  </sheetViews>
  <sheetFormatPr defaultColWidth="8.90625" defaultRowHeight="21.5"/>
  <cols>
    <col min="1" max="1" width="8.90625" style="23"/>
    <col min="2" max="2" width="29.90625" style="22" customWidth="1"/>
    <col min="3" max="3" width="21.90625" style="21" customWidth="1"/>
    <col min="4" max="4" width="23.453125" style="21" customWidth="1"/>
    <col min="5" max="5" width="47.08984375" style="23" customWidth="1"/>
    <col min="6" max="6" width="14.90625" style="23" customWidth="1"/>
    <col min="7" max="7" width="12.90625" style="23" customWidth="1"/>
    <col min="8" max="8" width="13.54296875" style="23" customWidth="1"/>
    <col min="9" max="9" width="14.90625" style="23" customWidth="1"/>
    <col min="10" max="10" width="19.90625" style="23" customWidth="1"/>
    <col min="11" max="11" width="35" style="22" customWidth="1"/>
    <col min="12" max="16384" width="8.90625" style="23"/>
  </cols>
  <sheetData>
    <row r="2" spans="2:11" ht="42" customHeight="1">
      <c r="B2" s="24" t="s">
        <v>99</v>
      </c>
      <c r="C2" s="36" t="s">
        <v>251</v>
      </c>
    </row>
    <row r="3" spans="2:11" ht="21" customHeight="1">
      <c r="B3" s="24" t="s">
        <v>100</v>
      </c>
      <c r="C3" s="25"/>
      <c r="E3" s="23" t="s">
        <v>276</v>
      </c>
    </row>
    <row r="4" spans="2:11" ht="21" customHeight="1">
      <c r="B4" s="24" t="s">
        <v>101</v>
      </c>
      <c r="C4" s="32" t="s">
        <v>216</v>
      </c>
    </row>
    <row r="5" spans="2:11" ht="21" customHeight="1">
      <c r="B5" s="24" t="s">
        <v>102</v>
      </c>
      <c r="C5" s="25" t="s">
        <v>277</v>
      </c>
    </row>
    <row r="6" spans="2:11" ht="21" customHeight="1">
      <c r="B6" s="24" t="s">
        <v>103</v>
      </c>
      <c r="C6" s="25"/>
    </row>
    <row r="7" spans="2:11" ht="21" customHeight="1">
      <c r="B7" s="24" t="s">
        <v>104</v>
      </c>
      <c r="C7" s="25">
        <v>1</v>
      </c>
    </row>
    <row r="8" spans="2:11" ht="21" customHeight="1">
      <c r="B8" s="24" t="s">
        <v>105</v>
      </c>
      <c r="C8" s="25" t="s">
        <v>256</v>
      </c>
    </row>
    <row r="9" spans="2:11" ht="41.4" customHeight="1">
      <c r="B9" s="26" t="s">
        <v>106</v>
      </c>
      <c r="C9" s="25">
        <f>C7+1</f>
        <v>2</v>
      </c>
      <c r="E9" s="135"/>
      <c r="F9" s="135"/>
      <c r="G9" s="135"/>
      <c r="H9" s="135"/>
      <c r="I9" s="135"/>
      <c r="J9" s="135"/>
      <c r="K9" s="135"/>
    </row>
    <row r="10" spans="2:11" ht="21" customHeight="1">
      <c r="B10" s="24" t="s">
        <v>107</v>
      </c>
      <c r="C10" s="25" t="s">
        <v>217</v>
      </c>
      <c r="J10" s="27"/>
    </row>
    <row r="11" spans="2:11" ht="21" customHeight="1">
      <c r="B11" s="24" t="s">
        <v>108</v>
      </c>
      <c r="C11" s="25" t="s">
        <v>218</v>
      </c>
    </row>
    <row r="12" spans="2:11">
      <c r="B12" s="28"/>
      <c r="C12" s="29"/>
    </row>
    <row r="13" spans="2:11" ht="15" customHeight="1">
      <c r="B13" s="136" t="s">
        <v>109</v>
      </c>
      <c r="C13" s="136" t="s">
        <v>110</v>
      </c>
      <c r="D13" s="136" t="s">
        <v>111</v>
      </c>
      <c r="E13" s="136" t="s">
        <v>112</v>
      </c>
      <c r="F13" s="30"/>
      <c r="G13" s="136" t="s">
        <v>113</v>
      </c>
      <c r="H13" s="136"/>
      <c r="I13" s="136"/>
      <c r="J13" s="136" t="s">
        <v>114</v>
      </c>
      <c r="K13" s="136" t="s">
        <v>115</v>
      </c>
    </row>
    <row r="14" spans="2:11" ht="15" customHeight="1">
      <c r="B14" s="136"/>
      <c r="C14" s="136"/>
      <c r="D14" s="136"/>
      <c r="E14" s="136"/>
      <c r="F14" s="30" t="s">
        <v>116</v>
      </c>
      <c r="G14" s="30" t="s">
        <v>117</v>
      </c>
      <c r="H14" s="30" t="s">
        <v>118</v>
      </c>
      <c r="I14" s="30" t="s">
        <v>119</v>
      </c>
      <c r="J14" s="136"/>
      <c r="K14" s="136"/>
    </row>
    <row r="15" spans="2:11" ht="18.649999999999999" customHeight="1">
      <c r="B15" s="132" t="s">
        <v>120</v>
      </c>
      <c r="C15" s="132"/>
      <c r="D15" s="132"/>
      <c r="E15" s="132"/>
      <c r="F15" s="132"/>
      <c r="G15" s="132"/>
      <c r="H15" s="132"/>
      <c r="I15" s="132"/>
      <c r="J15" s="132"/>
      <c r="K15" s="132"/>
    </row>
    <row r="16" spans="2:11">
      <c r="B16" s="31" t="s">
        <v>230</v>
      </c>
      <c r="C16" s="32" t="s">
        <v>227</v>
      </c>
      <c r="D16" s="32" t="s">
        <v>261</v>
      </c>
      <c r="E16" s="32"/>
      <c r="F16" s="32">
        <v>3</v>
      </c>
      <c r="G16" s="32">
        <v>1</v>
      </c>
      <c r="H16" s="32"/>
      <c r="I16" s="33"/>
      <c r="J16" s="32">
        <v>3</v>
      </c>
      <c r="K16" s="33" t="s">
        <v>229</v>
      </c>
    </row>
    <row r="17" spans="2:11">
      <c r="B17" s="33" t="s">
        <v>279</v>
      </c>
      <c r="C17" s="32" t="s">
        <v>280</v>
      </c>
      <c r="D17" s="32" t="s">
        <v>228</v>
      </c>
      <c r="E17" s="34" t="s">
        <v>281</v>
      </c>
      <c r="F17" s="32">
        <v>1</v>
      </c>
      <c r="G17" s="32">
        <v>3.5</v>
      </c>
      <c r="H17" s="34"/>
      <c r="I17" s="34"/>
      <c r="J17" s="32"/>
      <c r="K17" s="33"/>
    </row>
    <row r="18" spans="2:11">
      <c r="B18" s="33"/>
      <c r="C18" s="32"/>
      <c r="D18" s="32"/>
      <c r="E18" s="34"/>
      <c r="F18" s="32"/>
      <c r="G18" s="32"/>
      <c r="H18" s="34"/>
      <c r="I18" s="34"/>
      <c r="J18" s="32"/>
      <c r="K18" s="33"/>
    </row>
    <row r="19" spans="2:11">
      <c r="B19" s="33"/>
      <c r="C19" s="32"/>
      <c r="D19" s="32"/>
      <c r="E19" s="34"/>
      <c r="F19" s="32"/>
      <c r="G19" s="32"/>
      <c r="H19" s="34"/>
      <c r="I19" s="34"/>
      <c r="J19" s="32"/>
      <c r="K19" s="33"/>
    </row>
    <row r="20" spans="2:11" ht="22.5" customHeight="1">
      <c r="B20" s="35" t="s">
        <v>121</v>
      </c>
      <c r="C20" s="25"/>
      <c r="D20" s="25"/>
      <c r="E20" s="36"/>
      <c r="F20" s="36"/>
      <c r="G20" s="37"/>
      <c r="H20" s="34"/>
      <c r="I20" s="30"/>
      <c r="J20" s="38"/>
      <c r="K20" s="33"/>
    </row>
    <row r="21" spans="2:11" ht="22.5" customHeight="1">
      <c r="B21" s="35"/>
      <c r="C21" s="36" t="s">
        <v>261</v>
      </c>
      <c r="D21" s="31"/>
      <c r="E21" s="36"/>
      <c r="F21" s="36"/>
      <c r="G21" s="37"/>
      <c r="H21" s="34"/>
      <c r="I21" s="25" t="s">
        <v>268</v>
      </c>
      <c r="J21" s="38">
        <f>+J16</f>
        <v>3</v>
      </c>
      <c r="K21" s="33"/>
    </row>
    <row r="22" spans="2:11" ht="22.5" customHeight="1">
      <c r="B22" s="35"/>
      <c r="C22" s="78" t="s">
        <v>275</v>
      </c>
      <c r="D22" s="33"/>
      <c r="E22" s="31"/>
      <c r="F22" s="31"/>
      <c r="G22" s="32"/>
      <c r="H22" s="32"/>
      <c r="I22" s="25" t="s">
        <v>10</v>
      </c>
      <c r="J22" s="38">
        <f>+J17</f>
        <v>0</v>
      </c>
      <c r="K22" s="33"/>
    </row>
    <row r="23" spans="2:11" ht="22.5" customHeight="1">
      <c r="B23" s="35"/>
      <c r="C23" s="78"/>
      <c r="D23" s="33"/>
      <c r="E23" s="31"/>
      <c r="F23" s="31"/>
      <c r="G23" s="32"/>
      <c r="H23" s="32"/>
      <c r="I23" s="25"/>
      <c r="J23" s="38"/>
      <c r="K23" s="33"/>
    </row>
    <row r="24" spans="2:11" ht="22.5" customHeight="1">
      <c r="B24" s="35"/>
      <c r="C24" s="78"/>
      <c r="D24" s="33"/>
      <c r="E24" s="31"/>
      <c r="F24" s="31"/>
      <c r="G24" s="32"/>
      <c r="H24" s="32"/>
      <c r="I24" s="25"/>
      <c r="J24" s="38"/>
      <c r="K24" s="33"/>
    </row>
    <row r="25" spans="2:11" ht="22.5" customHeight="1">
      <c r="B25" s="35"/>
      <c r="C25" s="139"/>
      <c r="D25" s="139"/>
      <c r="E25" s="31"/>
      <c r="F25" s="31"/>
      <c r="G25" s="32"/>
      <c r="H25" s="32"/>
      <c r="I25" s="25"/>
      <c r="J25" s="38"/>
      <c r="K25" s="33"/>
    </row>
    <row r="26" spans="2:11" ht="22.5" customHeight="1">
      <c r="B26" s="35"/>
      <c r="C26" s="134"/>
      <c r="D26" s="134"/>
      <c r="E26" s="31"/>
      <c r="F26" s="31"/>
      <c r="G26" s="32"/>
      <c r="H26" s="32"/>
      <c r="I26" s="25"/>
      <c r="J26" s="38"/>
      <c r="K26" s="33"/>
    </row>
    <row r="27" spans="2:11" ht="22.5" customHeight="1">
      <c r="B27" s="33"/>
      <c r="C27" s="141"/>
      <c r="D27" s="141"/>
      <c r="E27" s="34"/>
      <c r="F27" s="34"/>
      <c r="G27" s="34"/>
      <c r="H27" s="34"/>
      <c r="I27" s="34"/>
      <c r="J27" s="38"/>
      <c r="K27" s="33"/>
    </row>
    <row r="28" spans="2:11" ht="21.65" customHeight="1">
      <c r="B28" s="33"/>
      <c r="C28" s="34"/>
      <c r="D28" s="34"/>
      <c r="E28" s="34"/>
      <c r="F28" s="34"/>
      <c r="G28" s="34"/>
      <c r="H28" s="34"/>
      <c r="I28" s="34"/>
      <c r="J28" s="38"/>
      <c r="K28" s="39"/>
    </row>
    <row r="29" spans="2:11" ht="21.65" customHeight="1">
      <c r="B29" s="31"/>
      <c r="C29" s="34"/>
      <c r="D29" s="34"/>
      <c r="E29" s="34"/>
      <c r="F29" s="34"/>
      <c r="G29" s="34"/>
      <c r="H29" s="34"/>
      <c r="I29" s="34"/>
      <c r="J29" s="38"/>
      <c r="K29" s="39"/>
    </row>
    <row r="30" spans="2:11">
      <c r="B30" s="31"/>
      <c r="C30" s="31"/>
      <c r="D30" s="31"/>
      <c r="E30" s="31"/>
      <c r="F30" s="31"/>
      <c r="G30" s="34"/>
      <c r="H30" s="34"/>
      <c r="I30" s="34"/>
      <c r="J30" s="39"/>
      <c r="K30" s="33"/>
    </row>
    <row r="31" spans="2:11">
      <c r="B31" s="33"/>
      <c r="C31" s="32"/>
      <c r="D31" s="32"/>
      <c r="E31" s="34"/>
      <c r="F31" s="34"/>
      <c r="G31" s="34"/>
      <c r="H31" s="34"/>
      <c r="I31" s="34"/>
      <c r="J31" s="34"/>
      <c r="K31" s="33"/>
    </row>
    <row r="32" spans="2:11" ht="23">
      <c r="B32" s="142" t="s">
        <v>122</v>
      </c>
      <c r="C32" s="142"/>
      <c r="D32" s="142"/>
      <c r="E32" s="142"/>
      <c r="F32" s="142"/>
      <c r="G32" s="142"/>
      <c r="H32" s="142"/>
      <c r="I32" s="142"/>
      <c r="J32" s="142"/>
      <c r="K32" s="33"/>
    </row>
    <row r="33" spans="2:11">
      <c r="B33" s="32"/>
      <c r="C33" s="32"/>
      <c r="D33" s="32"/>
      <c r="E33" s="34"/>
      <c r="F33" s="34"/>
      <c r="G33" s="34"/>
      <c r="H33" s="34"/>
      <c r="I33" s="34"/>
      <c r="J33" s="34"/>
      <c r="K33" s="33"/>
    </row>
    <row r="34" spans="2:11" s="41" customFormat="1" ht="29.15" customHeight="1">
      <c r="B34" s="36" t="s">
        <v>0</v>
      </c>
      <c r="C34" s="140" t="s">
        <v>1</v>
      </c>
      <c r="D34" s="140"/>
      <c r="E34" s="140"/>
      <c r="F34" s="140" t="s">
        <v>2</v>
      </c>
      <c r="G34" s="140"/>
      <c r="H34" s="25" t="s">
        <v>3</v>
      </c>
      <c r="I34" s="25" t="s">
        <v>4</v>
      </c>
      <c r="J34" s="25" t="s">
        <v>123</v>
      </c>
      <c r="K34" s="25" t="s">
        <v>124</v>
      </c>
    </row>
    <row r="35" spans="2:11" s="41" customFormat="1" ht="162" customHeight="1">
      <c r="B35" s="42">
        <v>1</v>
      </c>
      <c r="C35" s="137" t="s">
        <v>183</v>
      </c>
      <c r="D35" s="137"/>
      <c r="E35" s="137"/>
      <c r="F35" s="138" t="s">
        <v>7</v>
      </c>
      <c r="G35" s="138"/>
      <c r="H35" s="43" t="s">
        <v>125</v>
      </c>
      <c r="I35" s="44">
        <v>1</v>
      </c>
      <c r="J35" s="45"/>
      <c r="K35" s="42"/>
    </row>
    <row r="36" spans="2:11" s="41" customFormat="1" ht="209.5" customHeight="1">
      <c r="B36" s="42">
        <v>2</v>
      </c>
      <c r="C36" s="137" t="s">
        <v>184</v>
      </c>
      <c r="D36" s="137"/>
      <c r="E36" s="137"/>
      <c r="F36" s="138" t="s">
        <v>9</v>
      </c>
      <c r="G36" s="138"/>
      <c r="H36" s="42" t="s">
        <v>10</v>
      </c>
      <c r="I36" s="42"/>
      <c r="J36" s="45"/>
      <c r="K36" s="42"/>
    </row>
    <row r="37" spans="2:11" s="41" customFormat="1" ht="236.5" customHeight="1">
      <c r="B37" s="42">
        <v>3</v>
      </c>
      <c r="C37" s="137" t="s">
        <v>185</v>
      </c>
      <c r="D37" s="137"/>
      <c r="E37" s="137"/>
      <c r="F37" s="138" t="s">
        <v>11</v>
      </c>
      <c r="G37" s="138"/>
      <c r="H37" s="42" t="s">
        <v>12</v>
      </c>
      <c r="I37" s="42"/>
      <c r="J37" s="45"/>
      <c r="K37" s="42"/>
    </row>
    <row r="38" spans="2:11" s="41" customFormat="1" ht="195" customHeight="1">
      <c r="B38" s="42">
        <v>4</v>
      </c>
      <c r="C38" s="137" t="s">
        <v>186</v>
      </c>
      <c r="D38" s="137"/>
      <c r="E38" s="137"/>
      <c r="F38" s="138" t="s">
        <v>13</v>
      </c>
      <c r="G38" s="138"/>
      <c r="H38" s="42" t="s">
        <v>14</v>
      </c>
      <c r="I38" s="42"/>
      <c r="J38" s="45"/>
      <c r="K38" s="42"/>
    </row>
    <row r="39" spans="2:11" s="41" customFormat="1" ht="88.4" customHeight="1">
      <c r="B39" s="42">
        <v>5</v>
      </c>
      <c r="C39" s="137" t="s">
        <v>187</v>
      </c>
      <c r="D39" s="137"/>
      <c r="E39" s="137"/>
      <c r="F39" s="138" t="s">
        <v>15</v>
      </c>
      <c r="G39" s="138"/>
      <c r="H39" s="42" t="s">
        <v>10</v>
      </c>
      <c r="I39" s="44">
        <v>0</v>
      </c>
      <c r="J39" s="45"/>
      <c r="K39" s="42"/>
    </row>
    <row r="40" spans="2:11" s="41" customFormat="1" ht="272.5" customHeight="1">
      <c r="B40" s="42">
        <v>6</v>
      </c>
      <c r="C40" s="137" t="s">
        <v>188</v>
      </c>
      <c r="D40" s="137"/>
      <c r="E40" s="137"/>
      <c r="F40" s="138" t="s">
        <v>16</v>
      </c>
      <c r="G40" s="138"/>
      <c r="H40" s="43" t="s">
        <v>17</v>
      </c>
      <c r="I40" s="44"/>
      <c r="J40" s="45"/>
      <c r="K40" s="42"/>
    </row>
    <row r="41" spans="2:11" s="41" customFormat="1" ht="192" customHeight="1">
      <c r="B41" s="42">
        <v>7</v>
      </c>
      <c r="C41" s="137" t="s">
        <v>189</v>
      </c>
      <c r="D41" s="137"/>
      <c r="E41" s="137"/>
      <c r="F41" s="138" t="s">
        <v>18</v>
      </c>
      <c r="G41" s="138"/>
      <c r="H41" s="43" t="s">
        <v>19</v>
      </c>
      <c r="I41" s="42"/>
      <c r="J41" s="45"/>
      <c r="K41" s="42"/>
    </row>
    <row r="42" spans="2:11" s="41" customFormat="1" ht="232.75" customHeight="1">
      <c r="B42" s="42">
        <v>8</v>
      </c>
      <c r="C42" s="137" t="s">
        <v>190</v>
      </c>
      <c r="D42" s="137"/>
      <c r="E42" s="137"/>
      <c r="F42" s="138" t="s">
        <v>182</v>
      </c>
      <c r="G42" s="138"/>
      <c r="H42" s="43" t="s">
        <v>21</v>
      </c>
      <c r="I42" s="42"/>
      <c r="J42" s="45"/>
      <c r="K42" s="42"/>
    </row>
    <row r="43" spans="2:11" s="41" customFormat="1" ht="292.5" customHeight="1">
      <c r="B43" s="42">
        <v>9</v>
      </c>
      <c r="C43" s="137" t="s">
        <v>191</v>
      </c>
      <c r="D43" s="137"/>
      <c r="E43" s="137"/>
      <c r="F43" s="138" t="s">
        <v>22</v>
      </c>
      <c r="G43" s="138"/>
      <c r="H43" s="43" t="s">
        <v>23</v>
      </c>
      <c r="I43" s="42"/>
      <c r="J43" s="45"/>
      <c r="K43" s="42"/>
    </row>
    <row r="44" spans="2:11" s="41" customFormat="1" ht="262.64999999999998" customHeight="1">
      <c r="B44" s="42">
        <v>10</v>
      </c>
      <c r="C44" s="137" t="s">
        <v>192</v>
      </c>
      <c r="D44" s="137"/>
      <c r="E44" s="137"/>
      <c r="F44" s="138" t="s">
        <v>24</v>
      </c>
      <c r="G44" s="138"/>
      <c r="H44" s="43" t="s">
        <v>23</v>
      </c>
      <c r="I44" s="42"/>
      <c r="J44" s="45"/>
      <c r="K44" s="42"/>
    </row>
    <row r="45" spans="2:11" s="41" customFormat="1" ht="249" customHeight="1">
      <c r="B45" s="42">
        <v>11</v>
      </c>
      <c r="C45" s="137" t="s">
        <v>193</v>
      </c>
      <c r="D45" s="137"/>
      <c r="E45" s="137"/>
      <c r="F45" s="138" t="s">
        <v>25</v>
      </c>
      <c r="G45" s="138"/>
      <c r="H45" s="43" t="s">
        <v>23</v>
      </c>
      <c r="I45" s="42"/>
      <c r="J45" s="45"/>
      <c r="K45" s="42"/>
    </row>
    <row r="46" spans="2:11" s="41" customFormat="1" ht="145.65" customHeight="1">
      <c r="B46" s="42">
        <v>12</v>
      </c>
      <c r="C46" s="137" t="s">
        <v>194</v>
      </c>
      <c r="D46" s="137"/>
      <c r="E46" s="137"/>
      <c r="F46" s="138" t="s">
        <v>26</v>
      </c>
      <c r="G46" s="138"/>
      <c r="H46" s="43" t="s">
        <v>23</v>
      </c>
      <c r="I46" s="42"/>
      <c r="J46" s="45"/>
      <c r="K46" s="42"/>
    </row>
    <row r="47" spans="2:11" s="41" customFormat="1" ht="282.64999999999998" customHeight="1">
      <c r="B47" s="42">
        <v>13</v>
      </c>
      <c r="C47" s="137" t="s">
        <v>195</v>
      </c>
      <c r="D47" s="137"/>
      <c r="E47" s="137"/>
      <c r="F47" s="138" t="s">
        <v>27</v>
      </c>
      <c r="G47" s="138"/>
      <c r="H47" s="43" t="s">
        <v>23</v>
      </c>
      <c r="I47" s="42"/>
      <c r="J47" s="45"/>
      <c r="K47" s="42"/>
    </row>
    <row r="48" spans="2:11" s="41" customFormat="1" ht="166.75" customHeight="1">
      <c r="B48" s="42">
        <v>14</v>
      </c>
      <c r="C48" s="137" t="s">
        <v>196</v>
      </c>
      <c r="D48" s="137"/>
      <c r="E48" s="137"/>
      <c r="F48" s="138" t="s">
        <v>28</v>
      </c>
      <c r="G48" s="138"/>
      <c r="H48" s="43" t="s">
        <v>23</v>
      </c>
      <c r="I48" s="42"/>
      <c r="J48" s="45"/>
      <c r="K48" s="42"/>
    </row>
    <row r="49" spans="2:11" s="41" customFormat="1" ht="270.64999999999998" customHeight="1">
      <c r="B49" s="42">
        <v>15</v>
      </c>
      <c r="C49" s="137" t="s">
        <v>197</v>
      </c>
      <c r="D49" s="137"/>
      <c r="E49" s="137"/>
      <c r="F49" s="138" t="s">
        <v>29</v>
      </c>
      <c r="G49" s="138"/>
      <c r="H49" s="42" t="s">
        <v>10</v>
      </c>
      <c r="I49" s="42"/>
      <c r="J49" s="45"/>
      <c r="K49" s="42"/>
    </row>
    <row r="50" spans="2:11" s="41" customFormat="1" ht="200.5" customHeight="1">
      <c r="B50" s="42">
        <v>16</v>
      </c>
      <c r="C50" s="137" t="s">
        <v>198</v>
      </c>
      <c r="D50" s="137"/>
      <c r="E50" s="137"/>
      <c r="F50" s="138" t="s">
        <v>30</v>
      </c>
      <c r="G50" s="138"/>
      <c r="H50" s="42"/>
      <c r="I50" s="42"/>
      <c r="J50" s="45"/>
      <c r="K50" s="42"/>
    </row>
    <row r="51" spans="2:11" s="41" customFormat="1" ht="52.75" customHeight="1">
      <c r="B51" s="42">
        <v>17</v>
      </c>
      <c r="C51" s="143" t="s">
        <v>126</v>
      </c>
      <c r="D51" s="143"/>
      <c r="E51" s="143"/>
      <c r="F51" s="138" t="s">
        <v>127</v>
      </c>
      <c r="G51" s="138"/>
      <c r="H51" s="46"/>
      <c r="I51" s="42"/>
      <c r="J51" s="45"/>
      <c r="K51" s="42"/>
    </row>
    <row r="52" spans="2:11" s="41" customFormat="1" ht="87" customHeight="1">
      <c r="B52" s="42">
        <v>18</v>
      </c>
      <c r="C52" s="137" t="s">
        <v>199</v>
      </c>
      <c r="D52" s="137"/>
      <c r="E52" s="137"/>
      <c r="F52" s="138" t="s">
        <v>31</v>
      </c>
      <c r="G52" s="138"/>
      <c r="H52" s="42" t="s">
        <v>10</v>
      </c>
      <c r="I52" s="42"/>
      <c r="J52" s="45"/>
      <c r="K52" s="42"/>
    </row>
    <row r="53" spans="2:11" s="41" customFormat="1" ht="163.4" customHeight="1">
      <c r="B53" s="42">
        <v>19</v>
      </c>
      <c r="C53" s="137" t="s">
        <v>200</v>
      </c>
      <c r="D53" s="137"/>
      <c r="E53" s="137"/>
      <c r="F53" s="138" t="s">
        <v>32</v>
      </c>
      <c r="G53" s="138"/>
      <c r="H53" s="42" t="s">
        <v>10</v>
      </c>
      <c r="I53" s="44"/>
      <c r="J53" s="45"/>
      <c r="K53" s="32"/>
    </row>
    <row r="54" spans="2:11" s="41" customFormat="1" ht="122.4" customHeight="1">
      <c r="B54" s="42">
        <v>20</v>
      </c>
      <c r="C54" s="137" t="s">
        <v>201</v>
      </c>
      <c r="D54" s="137"/>
      <c r="E54" s="137"/>
      <c r="F54" s="138" t="s">
        <v>33</v>
      </c>
      <c r="G54" s="138"/>
      <c r="H54" s="42" t="s">
        <v>10</v>
      </c>
      <c r="I54" s="44">
        <v>0</v>
      </c>
      <c r="J54" s="45"/>
      <c r="K54" s="42"/>
    </row>
    <row r="55" spans="2:11" s="41" customFormat="1" ht="103.75" customHeight="1">
      <c r="B55" s="42">
        <v>21</v>
      </c>
      <c r="C55" s="137" t="s">
        <v>202</v>
      </c>
      <c r="D55" s="137"/>
      <c r="E55" s="137"/>
      <c r="F55" s="138" t="s">
        <v>34</v>
      </c>
      <c r="G55" s="138"/>
      <c r="H55" s="42" t="s">
        <v>10</v>
      </c>
      <c r="I55" s="44">
        <f>+J106</f>
        <v>0</v>
      </c>
      <c r="J55" s="45"/>
      <c r="K55" s="42"/>
    </row>
    <row r="56" spans="2:11" s="41" customFormat="1" ht="214.75" customHeight="1">
      <c r="B56" s="42">
        <v>22</v>
      </c>
      <c r="C56" s="137" t="s">
        <v>203</v>
      </c>
      <c r="D56" s="137"/>
      <c r="E56" s="137"/>
      <c r="F56" s="138" t="s">
        <v>35</v>
      </c>
      <c r="G56" s="138"/>
      <c r="H56" s="42" t="s">
        <v>10</v>
      </c>
      <c r="I56" s="44">
        <f>+J101</f>
        <v>0</v>
      </c>
      <c r="J56" s="45"/>
      <c r="K56" s="42"/>
    </row>
    <row r="57" spans="2:11" s="41" customFormat="1" ht="32.15" customHeight="1">
      <c r="B57" s="42">
        <v>23</v>
      </c>
      <c r="C57" s="143" t="s">
        <v>128</v>
      </c>
      <c r="D57" s="143"/>
      <c r="E57" s="143"/>
      <c r="F57" s="138"/>
      <c r="G57" s="138"/>
      <c r="H57" s="35"/>
      <c r="I57" s="42"/>
      <c r="J57" s="45"/>
      <c r="K57" s="42"/>
    </row>
    <row r="58" spans="2:11" s="41" customFormat="1" ht="64.400000000000006" customHeight="1">
      <c r="B58" s="42">
        <v>24</v>
      </c>
      <c r="C58" s="137" t="s">
        <v>204</v>
      </c>
      <c r="D58" s="137"/>
      <c r="E58" s="137"/>
      <c r="F58" s="138" t="s">
        <v>36</v>
      </c>
      <c r="G58" s="138"/>
      <c r="H58" s="42"/>
      <c r="I58" s="42"/>
      <c r="J58" s="45"/>
      <c r="K58" s="33"/>
    </row>
    <row r="59" spans="2:11" s="41" customFormat="1" ht="102.65" customHeight="1">
      <c r="B59" s="42">
        <v>25</v>
      </c>
      <c r="C59" s="137" t="s">
        <v>205</v>
      </c>
      <c r="D59" s="137"/>
      <c r="E59" s="137"/>
      <c r="F59" s="138" t="s">
        <v>37</v>
      </c>
      <c r="G59" s="138"/>
      <c r="H59" s="43" t="s">
        <v>23</v>
      </c>
      <c r="I59" s="44"/>
      <c r="J59" s="45"/>
      <c r="K59" s="32"/>
    </row>
    <row r="60" spans="2:11" s="41" customFormat="1" ht="216.65" customHeight="1">
      <c r="B60" s="42">
        <v>26</v>
      </c>
      <c r="C60" s="137" t="s">
        <v>206</v>
      </c>
      <c r="D60" s="137"/>
      <c r="E60" s="137"/>
      <c r="F60" s="138" t="s">
        <v>38</v>
      </c>
      <c r="G60" s="138"/>
      <c r="H60" s="43" t="s">
        <v>23</v>
      </c>
      <c r="I60" s="44">
        <f>+J97</f>
        <v>3</v>
      </c>
      <c r="J60" s="45"/>
      <c r="K60" s="42"/>
    </row>
    <row r="61" spans="2:11" s="41" customFormat="1" ht="180.65" customHeight="1">
      <c r="B61" s="42">
        <v>27</v>
      </c>
      <c r="C61" s="137" t="s">
        <v>207</v>
      </c>
      <c r="D61" s="137"/>
      <c r="E61" s="137"/>
      <c r="F61" s="138" t="s">
        <v>39</v>
      </c>
      <c r="G61" s="138"/>
      <c r="H61" s="43" t="s">
        <v>23</v>
      </c>
      <c r="I61" s="42">
        <v>0</v>
      </c>
      <c r="J61" s="45"/>
      <c r="K61" s="42"/>
    </row>
    <row r="62" spans="2:11" s="41" customFormat="1" ht="153" customHeight="1">
      <c r="B62" s="42">
        <v>28</v>
      </c>
      <c r="C62" s="137" t="s">
        <v>40</v>
      </c>
      <c r="D62" s="137"/>
      <c r="E62" s="137"/>
      <c r="F62" s="138" t="s">
        <v>41</v>
      </c>
      <c r="G62" s="138"/>
      <c r="H62" s="43" t="s">
        <v>10</v>
      </c>
      <c r="I62" s="42"/>
      <c r="J62" s="45"/>
      <c r="K62" s="42"/>
    </row>
    <row r="63" spans="2:11" s="41" customFormat="1" ht="111.65" customHeight="1">
      <c r="B63" s="42">
        <v>29</v>
      </c>
      <c r="C63" s="137" t="s">
        <v>208</v>
      </c>
      <c r="D63" s="137"/>
      <c r="E63" s="137"/>
      <c r="F63" s="138" t="s">
        <v>42</v>
      </c>
      <c r="G63" s="138"/>
      <c r="H63" s="43" t="s">
        <v>10</v>
      </c>
      <c r="I63" s="44"/>
      <c r="J63" s="45"/>
      <c r="K63" s="42"/>
    </row>
    <row r="64" spans="2:11" s="41" customFormat="1" ht="241.75" customHeight="1">
      <c r="B64" s="42">
        <v>30</v>
      </c>
      <c r="C64" s="137" t="s">
        <v>209</v>
      </c>
      <c r="D64" s="137"/>
      <c r="E64" s="137"/>
      <c r="F64" s="138" t="s">
        <v>43</v>
      </c>
      <c r="G64" s="138"/>
      <c r="H64" s="43" t="s">
        <v>23</v>
      </c>
      <c r="I64" s="44"/>
      <c r="J64" s="45"/>
      <c r="K64" s="42"/>
    </row>
    <row r="65" spans="2:11" s="41" customFormat="1" ht="249" customHeight="1">
      <c r="B65" s="42">
        <v>31</v>
      </c>
      <c r="C65" s="137" t="s">
        <v>129</v>
      </c>
      <c r="D65" s="137"/>
      <c r="E65" s="137"/>
      <c r="F65" s="138" t="s">
        <v>44</v>
      </c>
      <c r="G65" s="138"/>
      <c r="H65" s="43" t="s">
        <v>45</v>
      </c>
      <c r="I65" s="44"/>
      <c r="J65" s="45"/>
      <c r="K65" s="42"/>
    </row>
    <row r="66" spans="2:11" s="41" customFormat="1" ht="138" customHeight="1">
      <c r="B66" s="42">
        <v>32</v>
      </c>
      <c r="C66" s="137" t="s">
        <v>210</v>
      </c>
      <c r="D66" s="137"/>
      <c r="E66" s="137"/>
      <c r="F66" s="138" t="s">
        <v>46</v>
      </c>
      <c r="G66" s="138"/>
      <c r="H66" s="43" t="s">
        <v>47</v>
      </c>
      <c r="I66" s="44"/>
      <c r="J66" s="45"/>
      <c r="K66" s="42"/>
    </row>
    <row r="67" spans="2:11" s="41" customFormat="1" ht="166.75" customHeight="1">
      <c r="B67" s="42">
        <v>33</v>
      </c>
      <c r="C67" s="137" t="s">
        <v>211</v>
      </c>
      <c r="D67" s="137"/>
      <c r="E67" s="137"/>
      <c r="F67" s="138" t="s">
        <v>48</v>
      </c>
      <c r="G67" s="138"/>
      <c r="H67" s="43" t="s">
        <v>45</v>
      </c>
      <c r="I67" s="44"/>
      <c r="J67" s="45"/>
      <c r="K67" s="42"/>
    </row>
    <row r="68" spans="2:11" s="41" customFormat="1" ht="165" customHeight="1">
      <c r="B68" s="42">
        <v>34</v>
      </c>
      <c r="C68" s="137" t="s">
        <v>212</v>
      </c>
      <c r="D68" s="137"/>
      <c r="E68" s="137"/>
      <c r="F68" s="138" t="s">
        <v>49</v>
      </c>
      <c r="G68" s="138"/>
      <c r="H68" s="43" t="s">
        <v>21</v>
      </c>
      <c r="I68" s="42"/>
      <c r="J68" s="45"/>
      <c r="K68" s="42"/>
    </row>
    <row r="69" spans="2:11" s="41" customFormat="1" ht="409.5" customHeight="1">
      <c r="B69" s="42">
        <v>35</v>
      </c>
      <c r="C69" s="137" t="s">
        <v>213</v>
      </c>
      <c r="D69" s="137"/>
      <c r="E69" s="137"/>
      <c r="F69" s="138" t="s">
        <v>50</v>
      </c>
      <c r="G69" s="138"/>
      <c r="H69" s="43" t="s">
        <v>17</v>
      </c>
      <c r="I69" s="42"/>
      <c r="J69" s="45"/>
      <c r="K69" s="42"/>
    </row>
    <row r="70" spans="2:11" s="41" customFormat="1" ht="201" customHeight="1">
      <c r="B70" s="42">
        <v>36</v>
      </c>
      <c r="C70" s="137" t="s">
        <v>214</v>
      </c>
      <c r="D70" s="137"/>
      <c r="E70" s="137"/>
      <c r="F70" s="138" t="s">
        <v>51</v>
      </c>
      <c r="G70" s="138"/>
      <c r="H70" s="42" t="s">
        <v>14</v>
      </c>
      <c r="I70" s="42"/>
      <c r="J70" s="45"/>
      <c r="K70" s="42"/>
    </row>
    <row r="71" spans="2:11" s="41" customFormat="1" ht="201" customHeight="1">
      <c r="B71" s="42">
        <v>37</v>
      </c>
      <c r="C71" s="137" t="s">
        <v>215</v>
      </c>
      <c r="D71" s="137"/>
      <c r="E71" s="137"/>
      <c r="F71" s="138" t="s">
        <v>52</v>
      </c>
      <c r="G71" s="138"/>
      <c r="H71" s="42" t="s">
        <v>14</v>
      </c>
      <c r="I71" s="42"/>
      <c r="J71" s="45"/>
      <c r="K71" s="42"/>
    </row>
    <row r="72" spans="2:11" s="41" customFormat="1" ht="141" customHeight="1">
      <c r="B72" s="42">
        <v>38</v>
      </c>
      <c r="C72" s="137" t="s">
        <v>53</v>
      </c>
      <c r="D72" s="137"/>
      <c r="E72" s="137"/>
      <c r="F72" s="144" t="s">
        <v>54</v>
      </c>
      <c r="G72" s="144"/>
      <c r="H72" s="42" t="s">
        <v>14</v>
      </c>
      <c r="I72" s="39"/>
      <c r="J72" s="45"/>
      <c r="K72" s="42"/>
    </row>
    <row r="73" spans="2:11" s="41" customFormat="1" ht="228.65" customHeight="1">
      <c r="B73" s="42">
        <v>39</v>
      </c>
      <c r="C73" s="137" t="s">
        <v>55</v>
      </c>
      <c r="D73" s="137"/>
      <c r="E73" s="137"/>
      <c r="F73" s="144" t="s">
        <v>56</v>
      </c>
      <c r="G73" s="144"/>
      <c r="H73" s="42" t="s">
        <v>14</v>
      </c>
      <c r="I73" s="39"/>
      <c r="J73" s="45"/>
      <c r="K73" s="42"/>
    </row>
    <row r="74" spans="2:11" s="41" customFormat="1" ht="228.65" customHeight="1">
      <c r="B74" s="42">
        <v>40</v>
      </c>
      <c r="C74" s="145" t="s">
        <v>130</v>
      </c>
      <c r="D74" s="145"/>
      <c r="E74" s="145"/>
      <c r="F74" s="144" t="s">
        <v>58</v>
      </c>
      <c r="G74" s="144"/>
      <c r="H74" s="42" t="s">
        <v>59</v>
      </c>
      <c r="I74" s="39"/>
      <c r="J74" s="45"/>
      <c r="K74" s="42"/>
    </row>
    <row r="75" spans="2:11" s="41" customFormat="1" ht="228.65" customHeight="1">
      <c r="B75" s="42">
        <v>41</v>
      </c>
      <c r="C75" s="137" t="s">
        <v>60</v>
      </c>
      <c r="D75" s="137"/>
      <c r="E75" s="137"/>
      <c r="F75" s="138" t="s">
        <v>61</v>
      </c>
      <c r="G75" s="138"/>
      <c r="H75" s="32" t="s">
        <v>62</v>
      </c>
      <c r="I75" s="42"/>
      <c r="J75" s="45"/>
      <c r="K75" s="42"/>
    </row>
    <row r="76" spans="2:11" s="41" customFormat="1" ht="201" customHeight="1">
      <c r="B76" s="42">
        <v>42</v>
      </c>
      <c r="C76" s="145" t="s">
        <v>63</v>
      </c>
      <c r="D76" s="145"/>
      <c r="E76" s="145"/>
      <c r="F76" s="138" t="s">
        <v>64</v>
      </c>
      <c r="G76" s="138"/>
      <c r="H76" s="32" t="s">
        <v>62</v>
      </c>
      <c r="I76" s="42"/>
      <c r="J76" s="45"/>
      <c r="K76" s="42"/>
    </row>
    <row r="77" spans="2:11" s="41" customFormat="1" ht="145.65" customHeight="1">
      <c r="B77" s="42">
        <v>43</v>
      </c>
      <c r="C77" s="137" t="s">
        <v>131</v>
      </c>
      <c r="D77" s="137"/>
      <c r="E77" s="137"/>
      <c r="F77" s="138" t="s">
        <v>64</v>
      </c>
      <c r="G77" s="138"/>
      <c r="H77" s="32" t="s">
        <v>23</v>
      </c>
      <c r="I77" s="42"/>
      <c r="J77" s="45"/>
      <c r="K77" s="42"/>
    </row>
    <row r="78" spans="2:11" s="41" customFormat="1" ht="161.5" customHeight="1">
      <c r="B78" s="42">
        <v>44</v>
      </c>
      <c r="C78" s="137" t="s">
        <v>132</v>
      </c>
      <c r="D78" s="137"/>
      <c r="E78" s="137"/>
      <c r="F78" s="138" t="s">
        <v>67</v>
      </c>
      <c r="G78" s="138"/>
      <c r="H78" s="32" t="s">
        <v>14</v>
      </c>
      <c r="I78" s="42"/>
      <c r="J78" s="45"/>
      <c r="K78" s="42"/>
    </row>
    <row r="79" spans="2:11" s="41" customFormat="1" ht="161.5" customHeight="1">
      <c r="B79" s="42">
        <v>45</v>
      </c>
      <c r="C79" s="137" t="s">
        <v>72</v>
      </c>
      <c r="D79" s="137"/>
      <c r="E79" s="137"/>
      <c r="F79" s="138" t="s">
        <v>73</v>
      </c>
      <c r="G79" s="138"/>
      <c r="H79" s="32" t="s">
        <v>68</v>
      </c>
      <c r="I79" s="44">
        <f>+J111</f>
        <v>0</v>
      </c>
      <c r="J79" s="45"/>
      <c r="K79" s="42"/>
    </row>
    <row r="80" spans="2:11" s="41" customFormat="1" ht="136.4" customHeight="1">
      <c r="B80" s="42">
        <v>46</v>
      </c>
      <c r="C80" s="137" t="s">
        <v>133</v>
      </c>
      <c r="D80" s="137"/>
      <c r="E80" s="137"/>
      <c r="F80" s="138" t="s">
        <v>93</v>
      </c>
      <c r="G80" s="138"/>
      <c r="H80" s="32" t="s">
        <v>14</v>
      </c>
      <c r="I80" s="44">
        <v>0</v>
      </c>
      <c r="J80" s="45"/>
      <c r="K80" s="42"/>
    </row>
    <row r="81" spans="2:11" s="41" customFormat="1" ht="168" customHeight="1">
      <c r="B81" s="42">
        <v>47</v>
      </c>
      <c r="C81" s="137" t="s">
        <v>76</v>
      </c>
      <c r="D81" s="137"/>
      <c r="E81" s="137"/>
      <c r="F81" s="138" t="s">
        <v>77</v>
      </c>
      <c r="G81" s="138"/>
      <c r="H81" s="32" t="s">
        <v>59</v>
      </c>
      <c r="I81" s="44"/>
      <c r="J81" s="45"/>
      <c r="K81" s="42">
        <v>0</v>
      </c>
    </row>
    <row r="82" spans="2:11" s="41" customFormat="1" ht="176.4" customHeight="1">
      <c r="B82" s="42">
        <v>48</v>
      </c>
      <c r="C82" s="137" t="s">
        <v>134</v>
      </c>
      <c r="D82" s="137"/>
      <c r="E82" s="137"/>
      <c r="F82" s="146" t="s">
        <v>70</v>
      </c>
      <c r="G82" s="147"/>
      <c r="H82" s="31" t="s">
        <v>135</v>
      </c>
      <c r="I82" s="47"/>
      <c r="J82" s="47"/>
      <c r="K82" s="47"/>
    </row>
    <row r="83" spans="2:11" s="41" customFormat="1" ht="162.65" customHeight="1">
      <c r="B83" s="42">
        <v>49</v>
      </c>
      <c r="C83" s="145" t="s">
        <v>74</v>
      </c>
      <c r="D83" s="145"/>
      <c r="E83" s="145"/>
      <c r="F83" s="146" t="s">
        <v>136</v>
      </c>
      <c r="G83" s="147"/>
      <c r="H83" s="31" t="s">
        <v>12</v>
      </c>
      <c r="I83" s="31"/>
      <c r="J83" s="31"/>
      <c r="K83" s="31"/>
    </row>
    <row r="84" spans="2:11" s="41" customFormat="1" ht="196.4" customHeight="1">
      <c r="B84" s="42">
        <v>50</v>
      </c>
      <c r="C84" s="145" t="s">
        <v>82</v>
      </c>
      <c r="D84" s="145"/>
      <c r="E84" s="145"/>
      <c r="F84" s="146" t="s">
        <v>95</v>
      </c>
      <c r="G84" s="147"/>
      <c r="H84" s="31" t="s">
        <v>135</v>
      </c>
      <c r="I84" s="31"/>
      <c r="J84" s="31"/>
      <c r="K84" s="31"/>
    </row>
    <row r="85" spans="2:11" s="41" customFormat="1" ht="23">
      <c r="B85" s="149" t="s">
        <v>137</v>
      </c>
      <c r="C85" s="150"/>
      <c r="D85" s="151"/>
      <c r="E85" s="48" t="s">
        <v>138</v>
      </c>
      <c r="F85" s="48"/>
      <c r="G85" s="48" t="s">
        <v>139</v>
      </c>
      <c r="H85" s="48" t="s">
        <v>140</v>
      </c>
      <c r="I85" s="46" t="s">
        <v>141</v>
      </c>
      <c r="J85" s="48" t="s">
        <v>4</v>
      </c>
      <c r="K85" s="48" t="s">
        <v>3</v>
      </c>
    </row>
    <row r="86" spans="2:11" s="41" customFormat="1" ht="23">
      <c r="B86" s="46"/>
      <c r="C86" s="46"/>
      <c r="D86" s="46"/>
      <c r="E86" s="48"/>
      <c r="F86" s="48"/>
      <c r="G86" s="48"/>
      <c r="H86" s="48"/>
      <c r="I86" s="46"/>
      <c r="J86" s="48"/>
      <c r="K86" s="48"/>
    </row>
    <row r="87" spans="2:11" s="41" customFormat="1" ht="14.4" customHeight="1">
      <c r="B87" s="49"/>
      <c r="C87" s="46"/>
      <c r="D87" s="46"/>
      <c r="E87" s="48"/>
      <c r="F87" s="48"/>
      <c r="G87" s="48"/>
      <c r="H87" s="48"/>
      <c r="I87" s="46"/>
      <c r="J87" s="48"/>
      <c r="K87" s="48"/>
    </row>
    <row r="88" spans="2:11" s="41" customFormat="1" ht="23">
      <c r="B88" s="143" t="s">
        <v>142</v>
      </c>
      <c r="C88" s="143"/>
      <c r="D88" s="143"/>
      <c r="E88" s="143"/>
      <c r="F88" s="50"/>
      <c r="G88" s="50"/>
      <c r="H88" s="50"/>
      <c r="I88" s="43"/>
      <c r="J88" s="49"/>
      <c r="K88" s="48"/>
    </row>
    <row r="89" spans="2:11" s="41" customFormat="1" ht="23">
      <c r="B89" s="148" t="s">
        <v>120</v>
      </c>
      <c r="C89" s="148"/>
      <c r="D89" s="148"/>
      <c r="E89" s="46">
        <v>0</v>
      </c>
      <c r="F89" s="50"/>
      <c r="G89" s="43"/>
      <c r="H89" s="43"/>
      <c r="I89" s="51"/>
      <c r="J89" s="52">
        <f>I89*H89*G89*E89</f>
        <v>0</v>
      </c>
      <c r="K89" s="48"/>
    </row>
    <row r="90" spans="2:11" s="41" customFormat="1" ht="23">
      <c r="B90" s="152" t="s">
        <v>143</v>
      </c>
      <c r="C90" s="152"/>
      <c r="D90" s="152"/>
      <c r="E90" s="40"/>
      <c r="F90" s="50"/>
      <c r="G90" s="50"/>
      <c r="H90" s="50"/>
      <c r="I90" s="51"/>
      <c r="J90" s="52">
        <f>SUM(J89:J89)</f>
        <v>0</v>
      </c>
      <c r="K90" s="43" t="s">
        <v>17</v>
      </c>
    </row>
    <row r="91" spans="2:11" s="41" customFormat="1" ht="23">
      <c r="B91" s="43"/>
      <c r="C91" s="53"/>
      <c r="D91" s="43"/>
      <c r="E91" s="40"/>
      <c r="F91" s="50"/>
      <c r="G91" s="50"/>
      <c r="H91" s="50"/>
      <c r="I91" s="51"/>
      <c r="J91" s="43"/>
      <c r="K91" s="43"/>
    </row>
    <row r="92" spans="2:11" s="41" customFormat="1">
      <c r="B92" s="33"/>
      <c r="C92" s="32"/>
      <c r="D92" s="32"/>
      <c r="E92" s="34"/>
      <c r="F92" s="34"/>
      <c r="G92" s="34"/>
      <c r="H92" s="34"/>
      <c r="I92" s="32"/>
      <c r="J92" s="34"/>
      <c r="K92" s="33"/>
    </row>
    <row r="93" spans="2:11" s="41" customFormat="1">
      <c r="B93" s="155" t="s">
        <v>263</v>
      </c>
      <c r="C93" s="155"/>
      <c r="D93" s="155"/>
      <c r="E93" s="54"/>
      <c r="F93" s="54"/>
      <c r="G93" s="34"/>
      <c r="H93" s="34"/>
      <c r="I93" s="32"/>
      <c r="J93" s="34"/>
      <c r="K93" s="33"/>
    </row>
    <row r="94" spans="2:11" s="41" customFormat="1">
      <c r="B94" s="154" t="s">
        <v>144</v>
      </c>
      <c r="C94" s="154"/>
      <c r="D94" s="154"/>
      <c r="E94" s="55"/>
      <c r="F94" s="55"/>
      <c r="G94" s="34"/>
      <c r="H94" s="34"/>
      <c r="I94" s="32"/>
      <c r="J94" s="56">
        <f>+J21</f>
        <v>3</v>
      </c>
      <c r="K94" s="33"/>
    </row>
    <row r="95" spans="2:11" s="41" customFormat="1">
      <c r="B95" s="154" t="s">
        <v>145</v>
      </c>
      <c r="C95" s="154"/>
      <c r="D95" s="154"/>
      <c r="E95" s="55"/>
      <c r="F95" s="55"/>
      <c r="G95" s="34"/>
      <c r="H95" s="34"/>
      <c r="I95" s="32"/>
      <c r="J95" s="56">
        <f>J94*0.1</f>
        <v>0.30000000000000004</v>
      </c>
      <c r="K95" s="33"/>
    </row>
    <row r="96" spans="2:11" s="41" customFormat="1">
      <c r="B96" s="153" t="s">
        <v>143</v>
      </c>
      <c r="C96" s="153"/>
      <c r="D96" s="153"/>
      <c r="E96" s="55"/>
      <c r="F96" s="55"/>
      <c r="G96" s="34"/>
      <c r="H96" s="34"/>
      <c r="I96" s="32"/>
      <c r="J96" s="56">
        <f>SUM(J94:J95)</f>
        <v>3.3</v>
      </c>
      <c r="K96" s="32"/>
    </row>
    <row r="97" spans="1:30" s="41" customFormat="1">
      <c r="B97" s="153" t="s">
        <v>143</v>
      </c>
      <c r="C97" s="153"/>
      <c r="D97" s="153"/>
      <c r="E97" s="55"/>
      <c r="F97" s="55"/>
      <c r="G97" s="34"/>
      <c r="H97" s="34"/>
      <c r="I97" s="32"/>
      <c r="J97" s="56">
        <f>ROUND(J96,0)</f>
        <v>3</v>
      </c>
      <c r="K97" s="32" t="s">
        <v>23</v>
      </c>
    </row>
    <row r="98" spans="1:30" s="41" customFormat="1">
      <c r="B98" s="155" t="s">
        <v>282</v>
      </c>
      <c r="C98" s="155"/>
      <c r="D98" s="155"/>
      <c r="E98" s="24"/>
      <c r="F98" s="34"/>
      <c r="G98" s="34"/>
      <c r="H98" s="34"/>
      <c r="I98" s="39"/>
      <c r="J98" s="32"/>
      <c r="K98" s="32"/>
    </row>
    <row r="99" spans="1:30" s="41" customFormat="1">
      <c r="B99" s="154" t="s">
        <v>146</v>
      </c>
      <c r="C99" s="154"/>
      <c r="D99" s="154"/>
      <c r="E99" s="24"/>
      <c r="F99" s="24"/>
      <c r="G99" s="34"/>
      <c r="H99" s="34"/>
      <c r="I99" s="32"/>
      <c r="J99" s="56">
        <f>+J22</f>
        <v>0</v>
      </c>
      <c r="K99" s="32"/>
    </row>
    <row r="100" spans="1:30" s="41" customFormat="1">
      <c r="B100" s="154" t="s">
        <v>145</v>
      </c>
      <c r="C100" s="154"/>
      <c r="D100" s="154"/>
      <c r="E100" s="24"/>
      <c r="F100" s="24"/>
      <c r="G100" s="34"/>
      <c r="H100" s="34"/>
      <c r="I100" s="32"/>
      <c r="J100" s="56">
        <f>J99*0.1</f>
        <v>0</v>
      </c>
      <c r="K100" s="32"/>
    </row>
    <row r="101" spans="1:30" s="41" customFormat="1">
      <c r="B101" s="153" t="s">
        <v>143</v>
      </c>
      <c r="C101" s="153"/>
      <c r="D101" s="153"/>
      <c r="E101" s="24"/>
      <c r="F101" s="24"/>
      <c r="G101" s="34"/>
      <c r="H101" s="34"/>
      <c r="I101" s="32"/>
      <c r="J101" s="56">
        <f>SUM(J99:J100)</f>
        <v>0</v>
      </c>
      <c r="K101" s="32" t="s">
        <v>10</v>
      </c>
    </row>
    <row r="102" spans="1:30" s="41" customFormat="1">
      <c r="B102" s="25"/>
      <c r="C102" s="57"/>
      <c r="D102" s="57"/>
      <c r="E102" s="24"/>
      <c r="F102" s="24"/>
      <c r="G102" s="34"/>
      <c r="H102" s="34"/>
      <c r="I102" s="32"/>
      <c r="J102" s="56"/>
      <c r="K102" s="32"/>
    </row>
    <row r="103" spans="1:30" s="41" customFormat="1">
      <c r="B103" s="139"/>
      <c r="C103" s="139"/>
      <c r="D103" s="139"/>
      <c r="E103" s="139"/>
      <c r="F103" s="24"/>
      <c r="G103" s="34"/>
      <c r="H103" s="34"/>
      <c r="I103" s="32"/>
      <c r="J103" s="56"/>
      <c r="K103" s="32"/>
    </row>
    <row r="104" spans="1:30" s="41" customFormat="1">
      <c r="B104" s="154"/>
      <c r="C104" s="154"/>
      <c r="D104" s="154"/>
      <c r="E104" s="24"/>
      <c r="F104" s="24"/>
      <c r="G104" s="34"/>
      <c r="H104" s="34"/>
      <c r="I104" s="32"/>
      <c r="J104" s="56"/>
    </row>
    <row r="105" spans="1:30" s="41" customFormat="1">
      <c r="B105" s="154"/>
      <c r="C105" s="154"/>
      <c r="D105" s="154"/>
      <c r="E105" s="24"/>
      <c r="F105" s="24"/>
      <c r="G105" s="141"/>
      <c r="H105" s="141"/>
      <c r="I105" s="141"/>
      <c r="J105" s="56"/>
      <c r="K105" s="33"/>
    </row>
    <row r="106" spans="1:30" s="41" customFormat="1">
      <c r="B106" s="154"/>
      <c r="C106" s="154"/>
      <c r="D106" s="154"/>
      <c r="E106" s="54"/>
      <c r="F106" s="54"/>
      <c r="G106" s="54"/>
      <c r="H106" s="34"/>
      <c r="I106" s="32"/>
      <c r="J106" s="56"/>
      <c r="K106" s="33"/>
    </row>
    <row r="107" spans="1:30">
      <c r="B107" s="33"/>
      <c r="C107" s="32"/>
      <c r="D107" s="32"/>
      <c r="E107" s="34"/>
      <c r="F107" s="34"/>
      <c r="G107" s="34"/>
      <c r="H107" s="34"/>
      <c r="I107" s="32"/>
      <c r="J107" s="34"/>
      <c r="K107" s="34"/>
    </row>
    <row r="108" spans="1:30">
      <c r="B108" s="155"/>
      <c r="C108" s="155"/>
      <c r="D108" s="155"/>
      <c r="E108" s="24"/>
      <c r="F108" s="24"/>
      <c r="G108" s="34"/>
      <c r="H108" s="34"/>
      <c r="I108" s="32"/>
      <c r="J108" s="34"/>
      <c r="K108" s="34"/>
    </row>
    <row r="109" spans="1:30">
      <c r="B109" s="154"/>
      <c r="C109" s="154"/>
      <c r="D109" s="154"/>
      <c r="E109" s="24"/>
      <c r="F109" s="24"/>
      <c r="G109" s="141"/>
      <c r="H109" s="141"/>
      <c r="I109" s="141"/>
      <c r="J109" s="56"/>
      <c r="K109" s="32"/>
    </row>
    <row r="110" spans="1:30" s="34" customFormat="1">
      <c r="A110" s="58"/>
      <c r="B110" s="33"/>
      <c r="C110" s="32"/>
      <c r="D110" s="32"/>
      <c r="I110" s="32"/>
      <c r="J110" s="56"/>
      <c r="L110" s="23"/>
      <c r="M110" s="23"/>
      <c r="N110" s="23"/>
      <c r="O110" s="23"/>
      <c r="P110" s="23"/>
      <c r="Q110" s="23"/>
      <c r="R110" s="23"/>
      <c r="S110" s="23"/>
      <c r="T110" s="23"/>
      <c r="U110" s="23"/>
      <c r="V110" s="23"/>
      <c r="W110" s="23"/>
      <c r="X110" s="23"/>
      <c r="Y110" s="23"/>
      <c r="Z110" s="23"/>
      <c r="AA110" s="23"/>
      <c r="AB110" s="23"/>
      <c r="AC110" s="23"/>
      <c r="AD110" s="23"/>
    </row>
    <row r="111" spans="1:30" s="34" customFormat="1">
      <c r="A111" s="58"/>
      <c r="B111" s="33"/>
      <c r="C111" s="32"/>
      <c r="D111" s="32"/>
      <c r="I111" s="32"/>
      <c r="J111" s="56"/>
      <c r="K111" s="32"/>
      <c r="L111" s="23"/>
      <c r="M111" s="23"/>
      <c r="N111" s="23"/>
      <c r="O111" s="23"/>
      <c r="P111" s="23"/>
      <c r="Q111" s="23"/>
      <c r="R111" s="23"/>
      <c r="S111" s="23"/>
      <c r="T111" s="23"/>
      <c r="U111" s="23"/>
      <c r="V111" s="23"/>
      <c r="W111" s="23"/>
      <c r="X111" s="23"/>
      <c r="Y111" s="23"/>
      <c r="Z111" s="23"/>
      <c r="AA111" s="23"/>
      <c r="AB111" s="23"/>
      <c r="AC111" s="23"/>
      <c r="AD111" s="23"/>
    </row>
    <row r="112" spans="1:30">
      <c r="J112" s="56"/>
    </row>
  </sheetData>
  <mergeCells count="136">
    <mergeCell ref="B95:D95"/>
    <mergeCell ref="B96:D96"/>
    <mergeCell ref="B103:E103"/>
    <mergeCell ref="G105:I105"/>
    <mergeCell ref="B106:D106"/>
    <mergeCell ref="G109:I109"/>
    <mergeCell ref="B104:D104"/>
    <mergeCell ref="B105:D105"/>
    <mergeCell ref="B108:D108"/>
    <mergeCell ref="B109:D109"/>
    <mergeCell ref="B97:D97"/>
    <mergeCell ref="B98:D98"/>
    <mergeCell ref="B99:D99"/>
    <mergeCell ref="B100:D100"/>
    <mergeCell ref="B101:D101"/>
    <mergeCell ref="B89:D89"/>
    <mergeCell ref="B93:D93"/>
    <mergeCell ref="B94:D94"/>
    <mergeCell ref="B85:D85"/>
    <mergeCell ref="B88:E88"/>
    <mergeCell ref="B90:D90"/>
    <mergeCell ref="C82:E82"/>
    <mergeCell ref="F82:G82"/>
    <mergeCell ref="C83:E83"/>
    <mergeCell ref="F83:G83"/>
    <mergeCell ref="C84:E84"/>
    <mergeCell ref="F84:G84"/>
    <mergeCell ref="C79:E79"/>
    <mergeCell ref="F79:G79"/>
    <mergeCell ref="C80:E80"/>
    <mergeCell ref="F80:G80"/>
    <mergeCell ref="C81:E81"/>
    <mergeCell ref="F81:G81"/>
    <mergeCell ref="C76:E76"/>
    <mergeCell ref="F76:G76"/>
    <mergeCell ref="C77:E77"/>
    <mergeCell ref="F77:G77"/>
    <mergeCell ref="C78:E78"/>
    <mergeCell ref="F78:G78"/>
    <mergeCell ref="C73:E73"/>
    <mergeCell ref="F73:G73"/>
    <mergeCell ref="C74:E74"/>
    <mergeCell ref="F74:G74"/>
    <mergeCell ref="C75:E75"/>
    <mergeCell ref="F75:G75"/>
    <mergeCell ref="C70:E70"/>
    <mergeCell ref="F70:G70"/>
    <mergeCell ref="C71:E71"/>
    <mergeCell ref="F71:G71"/>
    <mergeCell ref="C72:E72"/>
    <mergeCell ref="F72:G72"/>
    <mergeCell ref="C67:E67"/>
    <mergeCell ref="F67:G67"/>
    <mergeCell ref="C68:E68"/>
    <mergeCell ref="F68:G68"/>
    <mergeCell ref="C69:E69"/>
    <mergeCell ref="F69:G69"/>
    <mergeCell ref="C64:E64"/>
    <mergeCell ref="F64:G64"/>
    <mergeCell ref="C65:E65"/>
    <mergeCell ref="F65:G65"/>
    <mergeCell ref="C66:E66"/>
    <mergeCell ref="F66:G66"/>
    <mergeCell ref="C61:E61"/>
    <mergeCell ref="F61:G61"/>
    <mergeCell ref="C62:E62"/>
    <mergeCell ref="F62:G62"/>
    <mergeCell ref="C63:E63"/>
    <mergeCell ref="F63:G63"/>
    <mergeCell ref="C58:E58"/>
    <mergeCell ref="F58:G58"/>
    <mergeCell ref="C59:E59"/>
    <mergeCell ref="F59:G59"/>
    <mergeCell ref="C60:E60"/>
    <mergeCell ref="F60:G60"/>
    <mergeCell ref="C55:E55"/>
    <mergeCell ref="F55:G55"/>
    <mergeCell ref="C56:E56"/>
    <mergeCell ref="F56:G56"/>
    <mergeCell ref="C57:E57"/>
    <mergeCell ref="F57:G57"/>
    <mergeCell ref="C52:E52"/>
    <mergeCell ref="F52:G52"/>
    <mergeCell ref="C53:E53"/>
    <mergeCell ref="F53:G53"/>
    <mergeCell ref="C54:E54"/>
    <mergeCell ref="F54:G54"/>
    <mergeCell ref="C49:E49"/>
    <mergeCell ref="F49:G49"/>
    <mergeCell ref="C50:E50"/>
    <mergeCell ref="F50:G50"/>
    <mergeCell ref="C51:E51"/>
    <mergeCell ref="F51:G51"/>
    <mergeCell ref="C46:E46"/>
    <mergeCell ref="F46:G46"/>
    <mergeCell ref="C47:E47"/>
    <mergeCell ref="F47:G47"/>
    <mergeCell ref="C48:E48"/>
    <mergeCell ref="F48:G48"/>
    <mergeCell ref="C43:E43"/>
    <mergeCell ref="F43:G43"/>
    <mergeCell ref="C44:E44"/>
    <mergeCell ref="F44:G44"/>
    <mergeCell ref="C45:E45"/>
    <mergeCell ref="F45:G45"/>
    <mergeCell ref="C40:E40"/>
    <mergeCell ref="F40:G40"/>
    <mergeCell ref="C41:E41"/>
    <mergeCell ref="F41:G41"/>
    <mergeCell ref="C42:E42"/>
    <mergeCell ref="F42:G42"/>
    <mergeCell ref="C38:E38"/>
    <mergeCell ref="F38:G38"/>
    <mergeCell ref="C39:E39"/>
    <mergeCell ref="F39:G39"/>
    <mergeCell ref="B32:J32"/>
    <mergeCell ref="C34:E34"/>
    <mergeCell ref="F34:G34"/>
    <mergeCell ref="C35:E35"/>
    <mergeCell ref="F35:G35"/>
    <mergeCell ref="C36:E36"/>
    <mergeCell ref="F36:G36"/>
    <mergeCell ref="C37:E37"/>
    <mergeCell ref="F37:G37"/>
    <mergeCell ref="B15:K15"/>
    <mergeCell ref="C25:D25"/>
    <mergeCell ref="C26:D26"/>
    <mergeCell ref="C27:D27"/>
    <mergeCell ref="E9:K9"/>
    <mergeCell ref="B13:B14"/>
    <mergeCell ref="C13:C14"/>
    <mergeCell ref="D13:D14"/>
    <mergeCell ref="E13:E14"/>
    <mergeCell ref="G13:I13"/>
    <mergeCell ref="J13:J14"/>
    <mergeCell ref="K13:K14"/>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64057B-49AB-4FE6-B7C6-A2E262997571}">
  <sheetPr>
    <tabColor rgb="FFFFFF00"/>
  </sheetPr>
  <dimension ref="A2:AD112"/>
  <sheetViews>
    <sheetView topLeftCell="A88" zoomScale="58" workbookViewId="0">
      <selection activeCell="B104" sqref="B104:K108"/>
    </sheetView>
  </sheetViews>
  <sheetFormatPr defaultColWidth="8.90625" defaultRowHeight="21.5"/>
  <cols>
    <col min="1" max="1" width="8.90625" style="23"/>
    <col min="2" max="2" width="29.90625" style="22" customWidth="1"/>
    <col min="3" max="3" width="21.90625" style="21" customWidth="1"/>
    <col min="4" max="4" width="23.453125" style="21" customWidth="1"/>
    <col min="5" max="5" width="47.08984375" style="23" customWidth="1"/>
    <col min="6" max="6" width="14.90625" style="23" customWidth="1"/>
    <col min="7" max="7" width="12.90625" style="23" customWidth="1"/>
    <col min="8" max="8" width="13.54296875" style="23" customWidth="1"/>
    <col min="9" max="9" width="14.90625" style="23" customWidth="1"/>
    <col min="10" max="10" width="19.90625" style="23" customWidth="1"/>
    <col min="11" max="11" width="35" style="22" customWidth="1"/>
    <col min="12" max="16384" width="8.90625" style="23"/>
  </cols>
  <sheetData>
    <row r="2" spans="2:11" ht="42" customHeight="1">
      <c r="B2" s="24" t="s">
        <v>99</v>
      </c>
      <c r="C2" s="36" t="s">
        <v>251</v>
      </c>
    </row>
    <row r="3" spans="2:11" ht="21" customHeight="1">
      <c r="B3" s="24" t="s">
        <v>100</v>
      </c>
      <c r="C3" s="25"/>
      <c r="E3" s="23" t="s">
        <v>276</v>
      </c>
    </row>
    <row r="4" spans="2:11" ht="21" customHeight="1">
      <c r="B4" s="24" t="s">
        <v>101</v>
      </c>
      <c r="C4" s="32" t="s">
        <v>216</v>
      </c>
    </row>
    <row r="5" spans="2:11" ht="21" customHeight="1">
      <c r="B5" s="24" t="s">
        <v>102</v>
      </c>
      <c r="C5" s="25" t="s">
        <v>278</v>
      </c>
    </row>
    <row r="6" spans="2:11" ht="21" customHeight="1">
      <c r="B6" s="24" t="s">
        <v>103</v>
      </c>
      <c r="C6" s="25"/>
    </row>
    <row r="7" spans="2:11" ht="21" customHeight="1">
      <c r="B7" s="24" t="s">
        <v>104</v>
      </c>
      <c r="C7" s="25">
        <v>1</v>
      </c>
    </row>
    <row r="8" spans="2:11" ht="21" customHeight="1">
      <c r="B8" s="24" t="s">
        <v>105</v>
      </c>
      <c r="C8" s="25" t="s">
        <v>256</v>
      </c>
    </row>
    <row r="9" spans="2:11" ht="41.4" customHeight="1">
      <c r="B9" s="26" t="s">
        <v>106</v>
      </c>
      <c r="C9" s="25">
        <f>C7+1</f>
        <v>2</v>
      </c>
      <c r="E9" s="135"/>
      <c r="F9" s="135"/>
      <c r="G9" s="135"/>
      <c r="H9" s="135"/>
      <c r="I9" s="135"/>
      <c r="J9" s="135"/>
      <c r="K9" s="135"/>
    </row>
    <row r="10" spans="2:11" ht="21" customHeight="1">
      <c r="B10" s="24" t="s">
        <v>107</v>
      </c>
      <c r="C10" s="25" t="s">
        <v>217</v>
      </c>
      <c r="J10" s="27"/>
    </row>
    <row r="11" spans="2:11" ht="21" customHeight="1">
      <c r="B11" s="24" t="s">
        <v>108</v>
      </c>
      <c r="C11" s="25" t="s">
        <v>218</v>
      </c>
    </row>
    <row r="12" spans="2:11">
      <c r="B12" s="28"/>
      <c r="C12" s="29"/>
    </row>
    <row r="13" spans="2:11" ht="15" customHeight="1">
      <c r="B13" s="136" t="s">
        <v>109</v>
      </c>
      <c r="C13" s="136" t="s">
        <v>110</v>
      </c>
      <c r="D13" s="136" t="s">
        <v>111</v>
      </c>
      <c r="E13" s="136" t="s">
        <v>112</v>
      </c>
      <c r="F13" s="30"/>
      <c r="G13" s="136" t="s">
        <v>113</v>
      </c>
      <c r="H13" s="136"/>
      <c r="I13" s="136"/>
      <c r="J13" s="136" t="s">
        <v>114</v>
      </c>
      <c r="K13" s="136" t="s">
        <v>115</v>
      </c>
    </row>
    <row r="14" spans="2:11" ht="15" customHeight="1">
      <c r="B14" s="136"/>
      <c r="C14" s="136"/>
      <c r="D14" s="136"/>
      <c r="E14" s="136"/>
      <c r="F14" s="30" t="s">
        <v>116</v>
      </c>
      <c r="G14" s="30" t="s">
        <v>117</v>
      </c>
      <c r="H14" s="30" t="s">
        <v>118</v>
      </c>
      <c r="I14" s="30" t="s">
        <v>119</v>
      </c>
      <c r="J14" s="136"/>
      <c r="K14" s="136"/>
    </row>
    <row r="15" spans="2:11" ht="18.649999999999999" customHeight="1">
      <c r="B15" s="132" t="s">
        <v>120</v>
      </c>
      <c r="C15" s="132"/>
      <c r="D15" s="132"/>
      <c r="E15" s="132"/>
      <c r="F15" s="132"/>
      <c r="G15" s="132"/>
      <c r="H15" s="132"/>
      <c r="I15" s="132"/>
      <c r="J15" s="132"/>
      <c r="K15" s="132"/>
    </row>
    <row r="16" spans="2:11">
      <c r="B16" s="31" t="s">
        <v>230</v>
      </c>
      <c r="C16" s="32" t="s">
        <v>227</v>
      </c>
      <c r="D16" s="32" t="s">
        <v>261</v>
      </c>
      <c r="E16" s="32"/>
      <c r="F16" s="32">
        <v>3</v>
      </c>
      <c r="G16" s="32">
        <v>1</v>
      </c>
      <c r="H16" s="32"/>
      <c r="I16" s="33"/>
      <c r="J16" s="32">
        <v>3</v>
      </c>
      <c r="K16" s="33" t="s">
        <v>229</v>
      </c>
    </row>
    <row r="17" spans="2:11">
      <c r="B17" s="33"/>
      <c r="C17" s="32"/>
      <c r="D17" s="32"/>
      <c r="E17" s="34"/>
      <c r="F17" s="32"/>
      <c r="G17" s="32"/>
      <c r="H17" s="34"/>
      <c r="I17" s="34"/>
      <c r="J17" s="32"/>
      <c r="K17" s="33"/>
    </row>
    <row r="18" spans="2:11">
      <c r="B18" s="33"/>
      <c r="C18" s="32"/>
      <c r="D18" s="32"/>
      <c r="E18" s="34"/>
      <c r="F18" s="32"/>
      <c r="G18" s="32"/>
      <c r="H18" s="34"/>
      <c r="I18" s="34"/>
      <c r="J18" s="32"/>
      <c r="K18" s="33"/>
    </row>
    <row r="19" spans="2:11">
      <c r="B19" s="33"/>
      <c r="C19" s="32"/>
      <c r="D19" s="32"/>
      <c r="E19" s="34"/>
      <c r="F19" s="32"/>
      <c r="G19" s="32"/>
      <c r="H19" s="34"/>
      <c r="I19" s="34"/>
      <c r="J19" s="32"/>
      <c r="K19" s="33"/>
    </row>
    <row r="20" spans="2:11" ht="22.5" customHeight="1">
      <c r="B20" s="35" t="s">
        <v>121</v>
      </c>
      <c r="C20" s="25"/>
      <c r="D20" s="25"/>
      <c r="E20" s="36"/>
      <c r="F20" s="36"/>
      <c r="G20" s="37"/>
      <c r="H20" s="34"/>
      <c r="I20" s="30"/>
      <c r="J20" s="38"/>
      <c r="K20" s="33"/>
    </row>
    <row r="21" spans="2:11" ht="22.5" customHeight="1">
      <c r="B21" s="35"/>
      <c r="C21" s="36" t="s">
        <v>261</v>
      </c>
      <c r="D21" s="31"/>
      <c r="E21" s="36"/>
      <c r="F21" s="36"/>
      <c r="G21" s="37"/>
      <c r="H21" s="34"/>
      <c r="I21" s="25" t="s">
        <v>268</v>
      </c>
      <c r="J21" s="38">
        <f>+J16</f>
        <v>3</v>
      </c>
      <c r="K21" s="33"/>
    </row>
    <row r="22" spans="2:11" ht="22.5" customHeight="1">
      <c r="B22" s="35"/>
      <c r="C22" s="78"/>
      <c r="D22" s="33"/>
      <c r="E22" s="31"/>
      <c r="F22" s="31"/>
      <c r="G22" s="32"/>
      <c r="H22" s="32"/>
      <c r="I22" s="25"/>
      <c r="J22" s="38"/>
      <c r="K22" s="33"/>
    </row>
    <row r="23" spans="2:11" ht="22.5" customHeight="1">
      <c r="B23" s="35"/>
      <c r="C23" s="78"/>
      <c r="D23" s="33"/>
      <c r="E23" s="31"/>
      <c r="F23" s="31"/>
      <c r="G23" s="32"/>
      <c r="H23" s="32"/>
      <c r="I23" s="25"/>
      <c r="J23" s="38"/>
      <c r="K23" s="33"/>
    </row>
    <row r="24" spans="2:11" ht="22.5" customHeight="1">
      <c r="B24" s="35"/>
      <c r="C24" s="78"/>
      <c r="D24" s="33"/>
      <c r="E24" s="31"/>
      <c r="F24" s="31"/>
      <c r="G24" s="32"/>
      <c r="H24" s="32"/>
      <c r="I24" s="25"/>
      <c r="J24" s="38"/>
      <c r="K24" s="33"/>
    </row>
    <row r="25" spans="2:11" ht="22.5" customHeight="1">
      <c r="B25" s="35"/>
      <c r="C25" s="139"/>
      <c r="D25" s="139"/>
      <c r="E25" s="31"/>
      <c r="F25" s="31"/>
      <c r="G25" s="32"/>
      <c r="H25" s="32"/>
      <c r="I25" s="25"/>
      <c r="J25" s="38"/>
      <c r="K25" s="33"/>
    </row>
    <row r="26" spans="2:11" ht="22.5" customHeight="1">
      <c r="B26" s="35"/>
      <c r="C26" s="134"/>
      <c r="D26" s="134"/>
      <c r="E26" s="31"/>
      <c r="F26" s="31"/>
      <c r="G26" s="32"/>
      <c r="H26" s="32"/>
      <c r="I26" s="25"/>
      <c r="J26" s="38"/>
      <c r="K26" s="33"/>
    </row>
    <row r="27" spans="2:11" ht="22.5" customHeight="1">
      <c r="B27" s="33"/>
      <c r="C27" s="141"/>
      <c r="D27" s="141"/>
      <c r="E27" s="34"/>
      <c r="F27" s="34"/>
      <c r="G27" s="34"/>
      <c r="H27" s="34"/>
      <c r="I27" s="34"/>
      <c r="J27" s="38"/>
      <c r="K27" s="33"/>
    </row>
    <row r="28" spans="2:11" ht="21.65" customHeight="1">
      <c r="B28" s="33"/>
      <c r="C28" s="34"/>
      <c r="D28" s="34"/>
      <c r="E28" s="34"/>
      <c r="F28" s="34"/>
      <c r="G28" s="34"/>
      <c r="H28" s="34"/>
      <c r="I28" s="34"/>
      <c r="J28" s="38"/>
      <c r="K28" s="39"/>
    </row>
    <row r="29" spans="2:11" ht="21.65" customHeight="1">
      <c r="B29" s="31"/>
      <c r="C29" s="34"/>
      <c r="D29" s="34"/>
      <c r="E29" s="34"/>
      <c r="F29" s="34"/>
      <c r="G29" s="34"/>
      <c r="H29" s="34"/>
      <c r="I29" s="34"/>
      <c r="J29" s="38"/>
      <c r="K29" s="39"/>
    </row>
    <row r="30" spans="2:11">
      <c r="B30" s="31"/>
      <c r="C30" s="31"/>
      <c r="D30" s="31"/>
      <c r="E30" s="31"/>
      <c r="F30" s="31"/>
      <c r="G30" s="34"/>
      <c r="H30" s="34"/>
      <c r="I30" s="34"/>
      <c r="J30" s="39"/>
      <c r="K30" s="33"/>
    </row>
    <row r="31" spans="2:11">
      <c r="B31" s="33"/>
      <c r="C31" s="32"/>
      <c r="D31" s="32"/>
      <c r="E31" s="34"/>
      <c r="F31" s="34"/>
      <c r="G31" s="34"/>
      <c r="H31" s="34"/>
      <c r="I31" s="34"/>
      <c r="J31" s="34"/>
      <c r="K31" s="33"/>
    </row>
    <row r="32" spans="2:11" ht="23">
      <c r="B32" s="142" t="s">
        <v>122</v>
      </c>
      <c r="C32" s="142"/>
      <c r="D32" s="142"/>
      <c r="E32" s="142"/>
      <c r="F32" s="142"/>
      <c r="G32" s="142"/>
      <c r="H32" s="142"/>
      <c r="I32" s="142"/>
      <c r="J32" s="142"/>
      <c r="K32" s="33"/>
    </row>
    <row r="33" spans="2:11">
      <c r="B33" s="32"/>
      <c r="C33" s="32"/>
      <c r="D33" s="32"/>
      <c r="E33" s="34"/>
      <c r="F33" s="34"/>
      <c r="G33" s="34"/>
      <c r="H33" s="34"/>
      <c r="I33" s="34"/>
      <c r="J33" s="34"/>
      <c r="K33" s="33"/>
    </row>
    <row r="34" spans="2:11" s="41" customFormat="1" ht="29.15" customHeight="1">
      <c r="B34" s="36" t="s">
        <v>0</v>
      </c>
      <c r="C34" s="140" t="s">
        <v>1</v>
      </c>
      <c r="D34" s="140"/>
      <c r="E34" s="140"/>
      <c r="F34" s="140" t="s">
        <v>2</v>
      </c>
      <c r="G34" s="140"/>
      <c r="H34" s="25" t="s">
        <v>3</v>
      </c>
      <c r="I34" s="25" t="s">
        <v>4</v>
      </c>
      <c r="J34" s="25" t="s">
        <v>123</v>
      </c>
      <c r="K34" s="25" t="s">
        <v>124</v>
      </c>
    </row>
    <row r="35" spans="2:11" s="41" customFormat="1" ht="162" customHeight="1">
      <c r="B35" s="42">
        <v>1</v>
      </c>
      <c r="C35" s="137" t="s">
        <v>183</v>
      </c>
      <c r="D35" s="137"/>
      <c r="E35" s="137"/>
      <c r="F35" s="138" t="s">
        <v>7</v>
      </c>
      <c r="G35" s="138"/>
      <c r="H35" s="43" t="s">
        <v>125</v>
      </c>
      <c r="I35" s="44">
        <v>1</v>
      </c>
      <c r="J35" s="45"/>
      <c r="K35" s="42"/>
    </row>
    <row r="36" spans="2:11" s="41" customFormat="1" ht="209.5" customHeight="1">
      <c r="B36" s="42">
        <v>2</v>
      </c>
      <c r="C36" s="137" t="s">
        <v>184</v>
      </c>
      <c r="D36" s="137"/>
      <c r="E36" s="137"/>
      <c r="F36" s="138" t="s">
        <v>9</v>
      </c>
      <c r="G36" s="138"/>
      <c r="H36" s="42" t="s">
        <v>10</v>
      </c>
      <c r="I36" s="42"/>
      <c r="J36" s="45"/>
      <c r="K36" s="42"/>
    </row>
    <row r="37" spans="2:11" s="41" customFormat="1" ht="236.5" customHeight="1">
      <c r="B37" s="42">
        <v>3</v>
      </c>
      <c r="C37" s="137" t="s">
        <v>185</v>
      </c>
      <c r="D37" s="137"/>
      <c r="E37" s="137"/>
      <c r="F37" s="138" t="s">
        <v>11</v>
      </c>
      <c r="G37" s="138"/>
      <c r="H37" s="42" t="s">
        <v>12</v>
      </c>
      <c r="I37" s="42"/>
      <c r="J37" s="45"/>
      <c r="K37" s="42"/>
    </row>
    <row r="38" spans="2:11" s="41" customFormat="1" ht="195" customHeight="1">
      <c r="B38" s="42">
        <v>4</v>
      </c>
      <c r="C38" s="137" t="s">
        <v>186</v>
      </c>
      <c r="D38" s="137"/>
      <c r="E38" s="137"/>
      <c r="F38" s="138" t="s">
        <v>13</v>
      </c>
      <c r="G38" s="138"/>
      <c r="H38" s="42" t="s">
        <v>14</v>
      </c>
      <c r="I38" s="42"/>
      <c r="J38" s="45"/>
      <c r="K38" s="42"/>
    </row>
    <row r="39" spans="2:11" s="41" customFormat="1" ht="88.4" customHeight="1">
      <c r="B39" s="42">
        <v>5</v>
      </c>
      <c r="C39" s="137" t="s">
        <v>187</v>
      </c>
      <c r="D39" s="137"/>
      <c r="E39" s="137"/>
      <c r="F39" s="138" t="s">
        <v>15</v>
      </c>
      <c r="G39" s="138"/>
      <c r="H39" s="42" t="s">
        <v>10</v>
      </c>
      <c r="I39" s="44">
        <v>0</v>
      </c>
      <c r="J39" s="45"/>
      <c r="K39" s="42"/>
    </row>
    <row r="40" spans="2:11" s="41" customFormat="1" ht="272.5" customHeight="1">
      <c r="B40" s="42">
        <v>6</v>
      </c>
      <c r="C40" s="137" t="s">
        <v>188</v>
      </c>
      <c r="D40" s="137"/>
      <c r="E40" s="137"/>
      <c r="F40" s="138" t="s">
        <v>16</v>
      </c>
      <c r="G40" s="138"/>
      <c r="H40" s="43" t="s">
        <v>17</v>
      </c>
      <c r="I40" s="44"/>
      <c r="J40" s="45"/>
      <c r="K40" s="42"/>
    </row>
    <row r="41" spans="2:11" s="41" customFormat="1" ht="192" customHeight="1">
      <c r="B41" s="42">
        <v>7</v>
      </c>
      <c r="C41" s="137" t="s">
        <v>189</v>
      </c>
      <c r="D41" s="137"/>
      <c r="E41" s="137"/>
      <c r="F41" s="138" t="s">
        <v>18</v>
      </c>
      <c r="G41" s="138"/>
      <c r="H41" s="43" t="s">
        <v>19</v>
      </c>
      <c r="I41" s="42"/>
      <c r="J41" s="45"/>
      <c r="K41" s="42"/>
    </row>
    <row r="42" spans="2:11" s="41" customFormat="1" ht="232.75" customHeight="1">
      <c r="B42" s="42">
        <v>8</v>
      </c>
      <c r="C42" s="137" t="s">
        <v>190</v>
      </c>
      <c r="D42" s="137"/>
      <c r="E42" s="137"/>
      <c r="F42" s="138" t="s">
        <v>182</v>
      </c>
      <c r="G42" s="138"/>
      <c r="H42" s="43" t="s">
        <v>21</v>
      </c>
      <c r="I42" s="42"/>
      <c r="J42" s="45"/>
      <c r="K42" s="42"/>
    </row>
    <row r="43" spans="2:11" s="41" customFormat="1" ht="292.5" customHeight="1">
      <c r="B43" s="42">
        <v>9</v>
      </c>
      <c r="C43" s="137" t="s">
        <v>191</v>
      </c>
      <c r="D43" s="137"/>
      <c r="E43" s="137"/>
      <c r="F43" s="138" t="s">
        <v>22</v>
      </c>
      <c r="G43" s="138"/>
      <c r="H43" s="43" t="s">
        <v>23</v>
      </c>
      <c r="I43" s="42"/>
      <c r="J43" s="45"/>
      <c r="K43" s="42"/>
    </row>
    <row r="44" spans="2:11" s="41" customFormat="1" ht="262.64999999999998" customHeight="1">
      <c r="B44" s="42">
        <v>10</v>
      </c>
      <c r="C44" s="137" t="s">
        <v>192</v>
      </c>
      <c r="D44" s="137"/>
      <c r="E44" s="137"/>
      <c r="F44" s="138" t="s">
        <v>24</v>
      </c>
      <c r="G44" s="138"/>
      <c r="H44" s="43" t="s">
        <v>23</v>
      </c>
      <c r="I44" s="42"/>
      <c r="J44" s="45"/>
      <c r="K44" s="42"/>
    </row>
    <row r="45" spans="2:11" s="41" customFormat="1" ht="249" customHeight="1">
      <c r="B45" s="42">
        <v>11</v>
      </c>
      <c r="C45" s="137" t="s">
        <v>193</v>
      </c>
      <c r="D45" s="137"/>
      <c r="E45" s="137"/>
      <c r="F45" s="138" t="s">
        <v>25</v>
      </c>
      <c r="G45" s="138"/>
      <c r="H45" s="43" t="s">
        <v>23</v>
      </c>
      <c r="I45" s="42"/>
      <c r="J45" s="45"/>
      <c r="K45" s="42"/>
    </row>
    <row r="46" spans="2:11" s="41" customFormat="1" ht="145.65" customHeight="1">
      <c r="B46" s="42">
        <v>12</v>
      </c>
      <c r="C46" s="137" t="s">
        <v>194</v>
      </c>
      <c r="D46" s="137"/>
      <c r="E46" s="137"/>
      <c r="F46" s="138" t="s">
        <v>26</v>
      </c>
      <c r="G46" s="138"/>
      <c r="H46" s="43" t="s">
        <v>23</v>
      </c>
      <c r="I46" s="42"/>
      <c r="J46" s="45"/>
      <c r="K46" s="42"/>
    </row>
    <row r="47" spans="2:11" s="41" customFormat="1" ht="282.64999999999998" customHeight="1">
      <c r="B47" s="42">
        <v>13</v>
      </c>
      <c r="C47" s="137" t="s">
        <v>195</v>
      </c>
      <c r="D47" s="137"/>
      <c r="E47" s="137"/>
      <c r="F47" s="138" t="s">
        <v>27</v>
      </c>
      <c r="G47" s="138"/>
      <c r="H47" s="43" t="s">
        <v>23</v>
      </c>
      <c r="I47" s="42"/>
      <c r="J47" s="45"/>
      <c r="K47" s="42"/>
    </row>
    <row r="48" spans="2:11" s="41" customFormat="1" ht="166.75" customHeight="1">
      <c r="B48" s="42">
        <v>14</v>
      </c>
      <c r="C48" s="137" t="s">
        <v>196</v>
      </c>
      <c r="D48" s="137"/>
      <c r="E48" s="137"/>
      <c r="F48" s="138" t="s">
        <v>28</v>
      </c>
      <c r="G48" s="138"/>
      <c r="H48" s="43" t="s">
        <v>23</v>
      </c>
      <c r="I48" s="42"/>
      <c r="J48" s="45"/>
      <c r="K48" s="42"/>
    </row>
    <row r="49" spans="2:11" s="41" customFormat="1" ht="270.64999999999998" customHeight="1">
      <c r="B49" s="42">
        <v>15</v>
      </c>
      <c r="C49" s="137" t="s">
        <v>197</v>
      </c>
      <c r="D49" s="137"/>
      <c r="E49" s="137"/>
      <c r="F49" s="138" t="s">
        <v>29</v>
      </c>
      <c r="G49" s="138"/>
      <c r="H49" s="42" t="s">
        <v>10</v>
      </c>
      <c r="I49" s="42"/>
      <c r="J49" s="45"/>
      <c r="K49" s="42"/>
    </row>
    <row r="50" spans="2:11" s="41" customFormat="1" ht="200.5" customHeight="1">
      <c r="B50" s="42">
        <v>16</v>
      </c>
      <c r="C50" s="137" t="s">
        <v>198</v>
      </c>
      <c r="D50" s="137"/>
      <c r="E50" s="137"/>
      <c r="F50" s="138" t="s">
        <v>30</v>
      </c>
      <c r="G50" s="138"/>
      <c r="H50" s="42"/>
      <c r="I50" s="42"/>
      <c r="J50" s="45"/>
      <c r="K50" s="42"/>
    </row>
    <row r="51" spans="2:11" s="41" customFormat="1" ht="52.75" customHeight="1">
      <c r="B51" s="42">
        <v>17</v>
      </c>
      <c r="C51" s="143" t="s">
        <v>126</v>
      </c>
      <c r="D51" s="143"/>
      <c r="E51" s="143"/>
      <c r="F51" s="138" t="s">
        <v>127</v>
      </c>
      <c r="G51" s="138"/>
      <c r="H51" s="46"/>
      <c r="I51" s="42"/>
      <c r="J51" s="45"/>
      <c r="K51" s="42"/>
    </row>
    <row r="52" spans="2:11" s="41" customFormat="1" ht="87" customHeight="1">
      <c r="B52" s="42">
        <v>18</v>
      </c>
      <c r="C52" s="137" t="s">
        <v>199</v>
      </c>
      <c r="D52" s="137"/>
      <c r="E52" s="137"/>
      <c r="F52" s="138" t="s">
        <v>31</v>
      </c>
      <c r="G52" s="138"/>
      <c r="H52" s="42" t="s">
        <v>10</v>
      </c>
      <c r="I52" s="42"/>
      <c r="J52" s="45"/>
      <c r="K52" s="42"/>
    </row>
    <row r="53" spans="2:11" s="41" customFormat="1" ht="163.4" customHeight="1">
      <c r="B53" s="42">
        <v>19</v>
      </c>
      <c r="C53" s="137" t="s">
        <v>200</v>
      </c>
      <c r="D53" s="137"/>
      <c r="E53" s="137"/>
      <c r="F53" s="138" t="s">
        <v>32</v>
      </c>
      <c r="G53" s="138"/>
      <c r="H53" s="42" t="s">
        <v>10</v>
      </c>
      <c r="I53" s="44"/>
      <c r="J53" s="45"/>
      <c r="K53" s="32"/>
    </row>
    <row r="54" spans="2:11" s="41" customFormat="1" ht="122.4" customHeight="1">
      <c r="B54" s="42">
        <v>20</v>
      </c>
      <c r="C54" s="137" t="s">
        <v>201</v>
      </c>
      <c r="D54" s="137"/>
      <c r="E54" s="137"/>
      <c r="F54" s="138" t="s">
        <v>33</v>
      </c>
      <c r="G54" s="138"/>
      <c r="H54" s="42" t="s">
        <v>10</v>
      </c>
      <c r="I54" s="44">
        <v>0</v>
      </c>
      <c r="J54" s="45"/>
      <c r="K54" s="42"/>
    </row>
    <row r="55" spans="2:11" s="41" customFormat="1" ht="103.75" customHeight="1">
      <c r="B55" s="42">
        <v>21</v>
      </c>
      <c r="C55" s="137" t="s">
        <v>202</v>
      </c>
      <c r="D55" s="137"/>
      <c r="E55" s="137"/>
      <c r="F55" s="138" t="s">
        <v>34</v>
      </c>
      <c r="G55" s="138"/>
      <c r="H55" s="42" t="s">
        <v>10</v>
      </c>
      <c r="I55" s="44">
        <f>+J106</f>
        <v>0</v>
      </c>
      <c r="J55" s="45"/>
      <c r="K55" s="42"/>
    </row>
    <row r="56" spans="2:11" s="41" customFormat="1" ht="214.75" customHeight="1">
      <c r="B56" s="42">
        <v>22</v>
      </c>
      <c r="C56" s="137" t="s">
        <v>203</v>
      </c>
      <c r="D56" s="137"/>
      <c r="E56" s="137"/>
      <c r="F56" s="138" t="s">
        <v>35</v>
      </c>
      <c r="G56" s="138"/>
      <c r="H56" s="42" t="s">
        <v>10</v>
      </c>
      <c r="I56" s="42"/>
      <c r="J56" s="45"/>
      <c r="K56" s="42"/>
    </row>
    <row r="57" spans="2:11" s="41" customFormat="1" ht="32.15" customHeight="1">
      <c r="B57" s="42">
        <v>23</v>
      </c>
      <c r="C57" s="143" t="s">
        <v>128</v>
      </c>
      <c r="D57" s="143"/>
      <c r="E57" s="143"/>
      <c r="F57" s="138"/>
      <c r="G57" s="138"/>
      <c r="H57" s="35"/>
      <c r="I57" s="42"/>
      <c r="J57" s="45"/>
      <c r="K57" s="42"/>
    </row>
    <row r="58" spans="2:11" s="41" customFormat="1" ht="64.400000000000006" customHeight="1">
      <c r="B58" s="42">
        <v>24</v>
      </c>
      <c r="C58" s="137" t="s">
        <v>204</v>
      </c>
      <c r="D58" s="137"/>
      <c r="E58" s="137"/>
      <c r="F58" s="138" t="s">
        <v>36</v>
      </c>
      <c r="G58" s="138"/>
      <c r="H58" s="42"/>
      <c r="I58" s="42"/>
      <c r="J58" s="45"/>
      <c r="K58" s="33"/>
    </row>
    <row r="59" spans="2:11" s="41" customFormat="1" ht="102.65" customHeight="1">
      <c r="B59" s="42">
        <v>25</v>
      </c>
      <c r="C59" s="137" t="s">
        <v>205</v>
      </c>
      <c r="D59" s="137"/>
      <c r="E59" s="137"/>
      <c r="F59" s="138" t="s">
        <v>37</v>
      </c>
      <c r="G59" s="138"/>
      <c r="H59" s="43" t="s">
        <v>23</v>
      </c>
      <c r="I59" s="44"/>
      <c r="J59" s="45"/>
      <c r="K59" s="32"/>
    </row>
    <row r="60" spans="2:11" s="41" customFormat="1" ht="216.65" customHeight="1">
      <c r="B60" s="42">
        <v>26</v>
      </c>
      <c r="C60" s="137" t="s">
        <v>206</v>
      </c>
      <c r="D60" s="137"/>
      <c r="E60" s="137"/>
      <c r="F60" s="138" t="s">
        <v>38</v>
      </c>
      <c r="G60" s="138"/>
      <c r="H60" s="43" t="s">
        <v>23</v>
      </c>
      <c r="I60" s="44">
        <f>+J97</f>
        <v>3</v>
      </c>
      <c r="J60" s="45"/>
      <c r="K60" s="42"/>
    </row>
    <row r="61" spans="2:11" s="41" customFormat="1" ht="180.65" customHeight="1">
      <c r="B61" s="42">
        <v>27</v>
      </c>
      <c r="C61" s="137" t="s">
        <v>207</v>
      </c>
      <c r="D61" s="137"/>
      <c r="E61" s="137"/>
      <c r="F61" s="138" t="s">
        <v>39</v>
      </c>
      <c r="G61" s="138"/>
      <c r="H61" s="43" t="s">
        <v>23</v>
      </c>
      <c r="I61" s="42">
        <v>0</v>
      </c>
      <c r="J61" s="45"/>
      <c r="K61" s="42"/>
    </row>
    <row r="62" spans="2:11" s="41" customFormat="1" ht="153" customHeight="1">
      <c r="B62" s="42">
        <v>28</v>
      </c>
      <c r="C62" s="137" t="s">
        <v>40</v>
      </c>
      <c r="D62" s="137"/>
      <c r="E62" s="137"/>
      <c r="F62" s="138" t="s">
        <v>41</v>
      </c>
      <c r="G62" s="138"/>
      <c r="H62" s="43" t="s">
        <v>10</v>
      </c>
      <c r="I62" s="42"/>
      <c r="J62" s="45"/>
      <c r="K62" s="42"/>
    </row>
    <row r="63" spans="2:11" s="41" customFormat="1" ht="111.65" customHeight="1">
      <c r="B63" s="42">
        <v>29</v>
      </c>
      <c r="C63" s="137" t="s">
        <v>208</v>
      </c>
      <c r="D63" s="137"/>
      <c r="E63" s="137"/>
      <c r="F63" s="138" t="s">
        <v>42</v>
      </c>
      <c r="G63" s="138"/>
      <c r="H63" s="43" t="s">
        <v>10</v>
      </c>
      <c r="I63" s="44"/>
      <c r="J63" s="45"/>
      <c r="K63" s="42"/>
    </row>
    <row r="64" spans="2:11" s="41" customFormat="1" ht="241.75" customHeight="1">
      <c r="B64" s="42">
        <v>30</v>
      </c>
      <c r="C64" s="137" t="s">
        <v>209</v>
      </c>
      <c r="D64" s="137"/>
      <c r="E64" s="137"/>
      <c r="F64" s="138" t="s">
        <v>43</v>
      </c>
      <c r="G64" s="138"/>
      <c r="H64" s="43" t="s">
        <v>23</v>
      </c>
      <c r="I64" s="44"/>
      <c r="J64" s="45"/>
      <c r="K64" s="42"/>
    </row>
    <row r="65" spans="2:11" s="41" customFormat="1" ht="249" customHeight="1">
      <c r="B65" s="42">
        <v>31</v>
      </c>
      <c r="C65" s="137" t="s">
        <v>129</v>
      </c>
      <c r="D65" s="137"/>
      <c r="E65" s="137"/>
      <c r="F65" s="138" t="s">
        <v>44</v>
      </c>
      <c r="G65" s="138"/>
      <c r="H65" s="43" t="s">
        <v>45</v>
      </c>
      <c r="I65" s="44"/>
      <c r="J65" s="45"/>
      <c r="K65" s="42"/>
    </row>
    <row r="66" spans="2:11" s="41" customFormat="1" ht="138" customHeight="1">
      <c r="B66" s="42">
        <v>32</v>
      </c>
      <c r="C66" s="137" t="s">
        <v>210</v>
      </c>
      <c r="D66" s="137"/>
      <c r="E66" s="137"/>
      <c r="F66" s="138" t="s">
        <v>46</v>
      </c>
      <c r="G66" s="138"/>
      <c r="H66" s="43" t="s">
        <v>47</v>
      </c>
      <c r="I66" s="44"/>
      <c r="J66" s="45"/>
      <c r="K66" s="42"/>
    </row>
    <row r="67" spans="2:11" s="41" customFormat="1" ht="166.75" customHeight="1">
      <c r="B67" s="42">
        <v>33</v>
      </c>
      <c r="C67" s="137" t="s">
        <v>211</v>
      </c>
      <c r="D67" s="137"/>
      <c r="E67" s="137"/>
      <c r="F67" s="138" t="s">
        <v>48</v>
      </c>
      <c r="G67" s="138"/>
      <c r="H67" s="43" t="s">
        <v>45</v>
      </c>
      <c r="I67" s="44"/>
      <c r="J67" s="45"/>
      <c r="K67" s="42"/>
    </row>
    <row r="68" spans="2:11" s="41" customFormat="1" ht="165" customHeight="1">
      <c r="B68" s="42">
        <v>34</v>
      </c>
      <c r="C68" s="137" t="s">
        <v>212</v>
      </c>
      <c r="D68" s="137"/>
      <c r="E68" s="137"/>
      <c r="F68" s="138" t="s">
        <v>49</v>
      </c>
      <c r="G68" s="138"/>
      <c r="H68" s="43" t="s">
        <v>21</v>
      </c>
      <c r="I68" s="42"/>
      <c r="J68" s="45"/>
      <c r="K68" s="42"/>
    </row>
    <row r="69" spans="2:11" s="41" customFormat="1" ht="409.5" customHeight="1">
      <c r="B69" s="42">
        <v>35</v>
      </c>
      <c r="C69" s="137" t="s">
        <v>213</v>
      </c>
      <c r="D69" s="137"/>
      <c r="E69" s="137"/>
      <c r="F69" s="138" t="s">
        <v>50</v>
      </c>
      <c r="G69" s="138"/>
      <c r="H69" s="43" t="s">
        <v>17</v>
      </c>
      <c r="I69" s="42"/>
      <c r="J69" s="45"/>
      <c r="K69" s="42"/>
    </row>
    <row r="70" spans="2:11" s="41" customFormat="1" ht="201" customHeight="1">
      <c r="B70" s="42">
        <v>36</v>
      </c>
      <c r="C70" s="137" t="s">
        <v>214</v>
      </c>
      <c r="D70" s="137"/>
      <c r="E70" s="137"/>
      <c r="F70" s="138" t="s">
        <v>51</v>
      </c>
      <c r="G70" s="138"/>
      <c r="H70" s="42" t="s">
        <v>14</v>
      </c>
      <c r="I70" s="42"/>
      <c r="J70" s="45"/>
      <c r="K70" s="42"/>
    </row>
    <row r="71" spans="2:11" s="41" customFormat="1" ht="201" customHeight="1">
      <c r="B71" s="42">
        <v>37</v>
      </c>
      <c r="C71" s="137" t="s">
        <v>215</v>
      </c>
      <c r="D71" s="137"/>
      <c r="E71" s="137"/>
      <c r="F71" s="138" t="s">
        <v>52</v>
      </c>
      <c r="G71" s="138"/>
      <c r="H71" s="42" t="s">
        <v>14</v>
      </c>
      <c r="I71" s="42"/>
      <c r="J71" s="45"/>
      <c r="K71" s="42"/>
    </row>
    <row r="72" spans="2:11" s="41" customFormat="1" ht="141" customHeight="1">
      <c r="B72" s="42">
        <v>38</v>
      </c>
      <c r="C72" s="137" t="s">
        <v>53</v>
      </c>
      <c r="D72" s="137"/>
      <c r="E72" s="137"/>
      <c r="F72" s="144" t="s">
        <v>54</v>
      </c>
      <c r="G72" s="144"/>
      <c r="H72" s="42" t="s">
        <v>14</v>
      </c>
      <c r="I72" s="39"/>
      <c r="J72" s="45"/>
      <c r="K72" s="42"/>
    </row>
    <row r="73" spans="2:11" s="41" customFormat="1" ht="228.65" customHeight="1">
      <c r="B73" s="42">
        <v>39</v>
      </c>
      <c r="C73" s="137" t="s">
        <v>55</v>
      </c>
      <c r="D73" s="137"/>
      <c r="E73" s="137"/>
      <c r="F73" s="144" t="s">
        <v>56</v>
      </c>
      <c r="G73" s="144"/>
      <c r="H73" s="42" t="s">
        <v>14</v>
      </c>
      <c r="I73" s="39"/>
      <c r="J73" s="45"/>
      <c r="K73" s="42"/>
    </row>
    <row r="74" spans="2:11" s="41" customFormat="1" ht="228.65" customHeight="1">
      <c r="B74" s="42">
        <v>40</v>
      </c>
      <c r="C74" s="145" t="s">
        <v>130</v>
      </c>
      <c r="D74" s="145"/>
      <c r="E74" s="145"/>
      <c r="F74" s="144" t="s">
        <v>58</v>
      </c>
      <c r="G74" s="144"/>
      <c r="H74" s="42" t="s">
        <v>59</v>
      </c>
      <c r="I74" s="39"/>
      <c r="J74" s="45"/>
      <c r="K74" s="42"/>
    </row>
    <row r="75" spans="2:11" s="41" customFormat="1" ht="228.65" customHeight="1">
      <c r="B75" s="42">
        <v>41</v>
      </c>
      <c r="C75" s="137" t="s">
        <v>60</v>
      </c>
      <c r="D75" s="137"/>
      <c r="E75" s="137"/>
      <c r="F75" s="138" t="s">
        <v>61</v>
      </c>
      <c r="G75" s="138"/>
      <c r="H75" s="32" t="s">
        <v>62</v>
      </c>
      <c r="I75" s="42"/>
      <c r="J75" s="45"/>
      <c r="K75" s="42"/>
    </row>
    <row r="76" spans="2:11" s="41" customFormat="1" ht="201" customHeight="1">
      <c r="B76" s="42">
        <v>42</v>
      </c>
      <c r="C76" s="145" t="s">
        <v>63</v>
      </c>
      <c r="D76" s="145"/>
      <c r="E76" s="145"/>
      <c r="F76" s="138" t="s">
        <v>64</v>
      </c>
      <c r="G76" s="138"/>
      <c r="H76" s="32" t="s">
        <v>62</v>
      </c>
      <c r="I76" s="42"/>
      <c r="J76" s="45"/>
      <c r="K76" s="42"/>
    </row>
    <row r="77" spans="2:11" s="41" customFormat="1" ht="145.65" customHeight="1">
      <c r="B77" s="42">
        <v>43</v>
      </c>
      <c r="C77" s="137" t="s">
        <v>131</v>
      </c>
      <c r="D77" s="137"/>
      <c r="E77" s="137"/>
      <c r="F77" s="138" t="s">
        <v>64</v>
      </c>
      <c r="G77" s="138"/>
      <c r="H77" s="32" t="s">
        <v>23</v>
      </c>
      <c r="I77" s="42"/>
      <c r="J77" s="45"/>
      <c r="K77" s="42"/>
    </row>
    <row r="78" spans="2:11" s="41" customFormat="1" ht="161.5" customHeight="1">
      <c r="B78" s="42">
        <v>44</v>
      </c>
      <c r="C78" s="137" t="s">
        <v>132</v>
      </c>
      <c r="D78" s="137"/>
      <c r="E78" s="137"/>
      <c r="F78" s="138" t="s">
        <v>67</v>
      </c>
      <c r="G78" s="138"/>
      <c r="H78" s="32" t="s">
        <v>14</v>
      </c>
      <c r="I78" s="42"/>
      <c r="J78" s="45"/>
      <c r="K78" s="42"/>
    </row>
    <row r="79" spans="2:11" s="41" customFormat="1" ht="161.5" customHeight="1">
      <c r="B79" s="42">
        <v>45</v>
      </c>
      <c r="C79" s="137" t="s">
        <v>72</v>
      </c>
      <c r="D79" s="137"/>
      <c r="E79" s="137"/>
      <c r="F79" s="138" t="s">
        <v>73</v>
      </c>
      <c r="G79" s="138"/>
      <c r="H79" s="32" t="s">
        <v>68</v>
      </c>
      <c r="I79" s="44">
        <f>+J111</f>
        <v>0</v>
      </c>
      <c r="J79" s="45"/>
      <c r="K79" s="42"/>
    </row>
    <row r="80" spans="2:11" s="41" customFormat="1" ht="136.4" customHeight="1">
      <c r="B80" s="42">
        <v>46</v>
      </c>
      <c r="C80" s="137" t="s">
        <v>133</v>
      </c>
      <c r="D80" s="137"/>
      <c r="E80" s="137"/>
      <c r="F80" s="138" t="s">
        <v>93</v>
      </c>
      <c r="G80" s="138"/>
      <c r="H80" s="32" t="s">
        <v>14</v>
      </c>
      <c r="I80" s="44">
        <f>+J101</f>
        <v>0</v>
      </c>
      <c r="J80" s="45"/>
      <c r="K80" s="42"/>
    </row>
    <row r="81" spans="2:11" s="41" customFormat="1" ht="168" customHeight="1">
      <c r="B81" s="42">
        <v>47</v>
      </c>
      <c r="C81" s="137" t="s">
        <v>76</v>
      </c>
      <c r="D81" s="137"/>
      <c r="E81" s="137"/>
      <c r="F81" s="138" t="s">
        <v>77</v>
      </c>
      <c r="G81" s="138"/>
      <c r="H81" s="32" t="s">
        <v>59</v>
      </c>
      <c r="I81" s="44"/>
      <c r="J81" s="45"/>
      <c r="K81" s="42">
        <v>0</v>
      </c>
    </row>
    <row r="82" spans="2:11" s="41" customFormat="1" ht="176.4" customHeight="1">
      <c r="B82" s="42">
        <v>48</v>
      </c>
      <c r="C82" s="137" t="s">
        <v>134</v>
      </c>
      <c r="D82" s="137"/>
      <c r="E82" s="137"/>
      <c r="F82" s="146" t="s">
        <v>70</v>
      </c>
      <c r="G82" s="147"/>
      <c r="H82" s="31" t="s">
        <v>135</v>
      </c>
      <c r="I82" s="47"/>
      <c r="J82" s="47"/>
      <c r="K82" s="47"/>
    </row>
    <row r="83" spans="2:11" s="41" customFormat="1" ht="162.65" customHeight="1">
      <c r="B83" s="42">
        <v>49</v>
      </c>
      <c r="C83" s="145" t="s">
        <v>74</v>
      </c>
      <c r="D83" s="145"/>
      <c r="E83" s="145"/>
      <c r="F83" s="146" t="s">
        <v>136</v>
      </c>
      <c r="G83" s="147"/>
      <c r="H83" s="31" t="s">
        <v>12</v>
      </c>
      <c r="I83" s="31"/>
      <c r="J83" s="31"/>
      <c r="K83" s="31"/>
    </row>
    <row r="84" spans="2:11" s="41" customFormat="1" ht="196.4" customHeight="1">
      <c r="B84" s="42">
        <v>50</v>
      </c>
      <c r="C84" s="145" t="s">
        <v>82</v>
      </c>
      <c r="D84" s="145"/>
      <c r="E84" s="145"/>
      <c r="F84" s="146" t="s">
        <v>95</v>
      </c>
      <c r="G84" s="147"/>
      <c r="H84" s="31" t="s">
        <v>135</v>
      </c>
      <c r="I84" s="31"/>
      <c r="J84" s="31"/>
      <c r="K84" s="31"/>
    </row>
    <row r="85" spans="2:11" s="41" customFormat="1" ht="23">
      <c r="B85" s="149" t="s">
        <v>137</v>
      </c>
      <c r="C85" s="150"/>
      <c r="D85" s="151"/>
      <c r="E85" s="48" t="s">
        <v>138</v>
      </c>
      <c r="F85" s="48"/>
      <c r="G85" s="48" t="s">
        <v>139</v>
      </c>
      <c r="H85" s="48" t="s">
        <v>140</v>
      </c>
      <c r="I85" s="46" t="s">
        <v>141</v>
      </c>
      <c r="J85" s="48" t="s">
        <v>4</v>
      </c>
      <c r="K85" s="48" t="s">
        <v>3</v>
      </c>
    </row>
    <row r="86" spans="2:11" s="41" customFormat="1" ht="23">
      <c r="B86" s="46"/>
      <c r="C86" s="46"/>
      <c r="D86" s="46"/>
      <c r="E86" s="48"/>
      <c r="F86" s="48"/>
      <c r="G86" s="48"/>
      <c r="H86" s="48"/>
      <c r="I86" s="46"/>
      <c r="J86" s="48"/>
      <c r="K86" s="48"/>
    </row>
    <row r="87" spans="2:11" s="41" customFormat="1" ht="14.4" customHeight="1">
      <c r="B87" s="49"/>
      <c r="C87" s="46"/>
      <c r="D87" s="46"/>
      <c r="E87" s="48"/>
      <c r="F87" s="48"/>
      <c r="G87" s="48"/>
      <c r="H87" s="48"/>
      <c r="I87" s="46"/>
      <c r="J87" s="48"/>
      <c r="K87" s="48"/>
    </row>
    <row r="88" spans="2:11" s="41" customFormat="1" ht="23">
      <c r="B88" s="143" t="s">
        <v>142</v>
      </c>
      <c r="C88" s="143"/>
      <c r="D88" s="143"/>
      <c r="E88" s="143"/>
      <c r="F88" s="50"/>
      <c r="G88" s="50"/>
      <c r="H88" s="50"/>
      <c r="I88" s="43"/>
      <c r="J88" s="49"/>
      <c r="K88" s="48"/>
    </row>
    <row r="89" spans="2:11" s="41" customFormat="1" ht="23">
      <c r="B89" s="148" t="s">
        <v>120</v>
      </c>
      <c r="C89" s="148"/>
      <c r="D89" s="148"/>
      <c r="E89" s="46">
        <v>0</v>
      </c>
      <c r="F89" s="50"/>
      <c r="G89" s="43"/>
      <c r="H89" s="43"/>
      <c r="I89" s="51"/>
      <c r="J89" s="52">
        <f>I89*H89*G89*E89</f>
        <v>0</v>
      </c>
      <c r="K89" s="48"/>
    </row>
    <row r="90" spans="2:11" s="41" customFormat="1" ht="23">
      <c r="B90" s="152" t="s">
        <v>143</v>
      </c>
      <c r="C90" s="152"/>
      <c r="D90" s="152"/>
      <c r="E90" s="40"/>
      <c r="F90" s="50"/>
      <c r="G90" s="50"/>
      <c r="H90" s="50"/>
      <c r="I90" s="51"/>
      <c r="J90" s="52">
        <f>SUM(J89:J89)</f>
        <v>0</v>
      </c>
      <c r="K90" s="43" t="s">
        <v>17</v>
      </c>
    </row>
    <row r="91" spans="2:11" s="41" customFormat="1" ht="23">
      <c r="B91" s="43"/>
      <c r="C91" s="53"/>
      <c r="D91" s="43"/>
      <c r="E91" s="40"/>
      <c r="F91" s="50"/>
      <c r="G91" s="50"/>
      <c r="H91" s="50"/>
      <c r="I91" s="51"/>
      <c r="J91" s="43"/>
      <c r="K91" s="43"/>
    </row>
    <row r="92" spans="2:11" s="41" customFormat="1">
      <c r="B92" s="33"/>
      <c r="C92" s="32"/>
      <c r="D92" s="32"/>
      <c r="E92" s="34"/>
      <c r="F92" s="34"/>
      <c r="G92" s="34"/>
      <c r="H92" s="34"/>
      <c r="I92" s="32"/>
      <c r="J92" s="34"/>
      <c r="K92" s="33"/>
    </row>
    <row r="93" spans="2:11" s="41" customFormat="1">
      <c r="B93" s="155" t="s">
        <v>263</v>
      </c>
      <c r="C93" s="155"/>
      <c r="D93" s="155"/>
      <c r="E93" s="54"/>
      <c r="F93" s="54"/>
      <c r="G93" s="34"/>
      <c r="H93" s="34"/>
      <c r="I93" s="32"/>
      <c r="J93" s="34"/>
      <c r="K93" s="33"/>
    </row>
    <row r="94" spans="2:11" s="41" customFormat="1">
      <c r="B94" s="154" t="s">
        <v>144</v>
      </c>
      <c r="C94" s="154"/>
      <c r="D94" s="154"/>
      <c r="E94" s="55"/>
      <c r="F94" s="55"/>
      <c r="G94" s="34"/>
      <c r="H94" s="34"/>
      <c r="I94" s="32"/>
      <c r="J94" s="56">
        <f>+J21</f>
        <v>3</v>
      </c>
      <c r="K94" s="33"/>
    </row>
    <row r="95" spans="2:11" s="41" customFormat="1">
      <c r="B95" s="154" t="s">
        <v>145</v>
      </c>
      <c r="C95" s="154"/>
      <c r="D95" s="154"/>
      <c r="E95" s="55"/>
      <c r="F95" s="55"/>
      <c r="G95" s="34"/>
      <c r="H95" s="34"/>
      <c r="I95" s="32"/>
      <c r="J95" s="56"/>
      <c r="K95" s="33"/>
    </row>
    <row r="96" spans="2:11" s="41" customFormat="1">
      <c r="B96" s="153" t="s">
        <v>143</v>
      </c>
      <c r="C96" s="153"/>
      <c r="D96" s="153"/>
      <c r="E96" s="55"/>
      <c r="F96" s="55"/>
      <c r="G96" s="34"/>
      <c r="H96" s="34"/>
      <c r="I96" s="32"/>
      <c r="J96" s="56">
        <f>SUM(J94:J95)</f>
        <v>3</v>
      </c>
      <c r="K96" s="32"/>
    </row>
    <row r="97" spans="1:30" s="41" customFormat="1">
      <c r="B97" s="153" t="s">
        <v>143</v>
      </c>
      <c r="C97" s="153"/>
      <c r="D97" s="153"/>
      <c r="E97" s="55"/>
      <c r="F97" s="55"/>
      <c r="G97" s="34"/>
      <c r="H97" s="34"/>
      <c r="I97" s="32"/>
      <c r="J97" s="56">
        <f>ROUND(J96,0)</f>
        <v>3</v>
      </c>
      <c r="K97" s="32" t="s">
        <v>23</v>
      </c>
    </row>
    <row r="98" spans="1:30" s="41" customFormat="1">
      <c r="B98" s="155" t="s">
        <v>269</v>
      </c>
      <c r="C98" s="155"/>
      <c r="D98" s="155"/>
      <c r="E98" s="24"/>
      <c r="F98" s="34"/>
      <c r="G98" s="34"/>
      <c r="H98" s="34"/>
      <c r="I98" s="39"/>
      <c r="J98" s="32"/>
      <c r="K98" s="32"/>
    </row>
    <row r="99" spans="1:30" s="41" customFormat="1">
      <c r="B99" s="154" t="s">
        <v>146</v>
      </c>
      <c r="C99" s="154"/>
      <c r="D99" s="154"/>
      <c r="E99" s="24"/>
      <c r="F99" s="24"/>
      <c r="G99" s="34"/>
      <c r="H99" s="34"/>
      <c r="I99" s="32"/>
      <c r="J99" s="56">
        <f>+J22</f>
        <v>0</v>
      </c>
      <c r="K99" s="32"/>
    </row>
    <row r="100" spans="1:30" s="41" customFormat="1">
      <c r="B100" s="154" t="s">
        <v>145</v>
      </c>
      <c r="C100" s="154"/>
      <c r="D100" s="154"/>
      <c r="E100" s="24"/>
      <c r="F100" s="24"/>
      <c r="G100" s="34"/>
      <c r="H100" s="34"/>
      <c r="I100" s="32"/>
      <c r="J100" s="56">
        <f>J99*0.1</f>
        <v>0</v>
      </c>
      <c r="K100" s="32"/>
    </row>
    <row r="101" spans="1:30" s="41" customFormat="1">
      <c r="B101" s="153" t="s">
        <v>143</v>
      </c>
      <c r="C101" s="153"/>
      <c r="D101" s="153"/>
      <c r="E101" s="24"/>
      <c r="F101" s="24"/>
      <c r="G101" s="34"/>
      <c r="H101" s="34"/>
      <c r="I101" s="32"/>
      <c r="J101" s="56">
        <f>SUM(J99:J100)</f>
        <v>0</v>
      </c>
      <c r="K101" s="32" t="s">
        <v>10</v>
      </c>
    </row>
    <row r="102" spans="1:30" s="41" customFormat="1">
      <c r="B102" s="25"/>
      <c r="C102" s="57"/>
      <c r="D102" s="57"/>
      <c r="E102" s="24"/>
      <c r="F102" s="24"/>
      <c r="G102" s="34"/>
      <c r="H102" s="34"/>
      <c r="I102" s="32"/>
      <c r="J102" s="56"/>
      <c r="K102" s="32"/>
    </row>
    <row r="103" spans="1:30" s="41" customFormat="1">
      <c r="B103" s="139"/>
      <c r="C103" s="139"/>
      <c r="D103" s="139"/>
      <c r="E103" s="139"/>
      <c r="F103" s="24"/>
      <c r="G103" s="34"/>
      <c r="H103" s="34"/>
      <c r="I103" s="32"/>
      <c r="J103" s="56"/>
      <c r="K103" s="32"/>
    </row>
    <row r="104" spans="1:30" s="41" customFormat="1">
      <c r="B104" s="159"/>
      <c r="C104" s="160"/>
      <c r="D104" s="161"/>
      <c r="E104" s="24"/>
      <c r="F104" s="24"/>
      <c r="G104" s="34"/>
      <c r="H104" s="34"/>
      <c r="I104" s="32"/>
      <c r="J104" s="56"/>
    </row>
    <row r="105" spans="1:30" s="41" customFormat="1">
      <c r="B105" s="159"/>
      <c r="C105" s="160"/>
      <c r="D105" s="161"/>
      <c r="E105" s="24"/>
      <c r="F105" s="24"/>
      <c r="G105" s="156"/>
      <c r="H105" s="157"/>
      <c r="I105" s="158"/>
      <c r="J105" s="56"/>
      <c r="K105" s="33"/>
    </row>
    <row r="106" spans="1:30" s="41" customFormat="1">
      <c r="B106" s="159"/>
      <c r="C106" s="160"/>
      <c r="D106" s="161"/>
      <c r="E106" s="54"/>
      <c r="F106" s="54"/>
      <c r="G106" s="54"/>
      <c r="H106" s="34"/>
      <c r="I106" s="32"/>
      <c r="J106" s="56"/>
      <c r="K106" s="33"/>
    </row>
    <row r="107" spans="1:30">
      <c r="B107" s="33"/>
      <c r="C107" s="32"/>
      <c r="D107" s="32"/>
      <c r="E107" s="34"/>
      <c r="F107" s="34"/>
      <c r="G107" s="34"/>
      <c r="H107" s="34"/>
      <c r="I107" s="32"/>
      <c r="J107" s="34"/>
      <c r="K107" s="34"/>
    </row>
    <row r="108" spans="1:30">
      <c r="B108" s="162"/>
      <c r="C108" s="163"/>
      <c r="D108" s="164"/>
      <c r="E108" s="24"/>
      <c r="F108" s="24"/>
      <c r="G108" s="34"/>
      <c r="H108" s="34"/>
      <c r="I108" s="32"/>
      <c r="J108" s="34"/>
      <c r="K108" s="34"/>
    </row>
    <row r="109" spans="1:30">
      <c r="B109" s="154"/>
      <c r="C109" s="154"/>
      <c r="D109" s="154"/>
      <c r="E109" s="24"/>
      <c r="F109" s="24"/>
      <c r="G109" s="141"/>
      <c r="H109" s="141"/>
      <c r="I109" s="141"/>
      <c r="J109" s="56"/>
      <c r="K109" s="32"/>
    </row>
    <row r="110" spans="1:30" s="34" customFormat="1">
      <c r="A110" s="58"/>
      <c r="B110" s="33"/>
      <c r="C110" s="32"/>
      <c r="D110" s="32"/>
      <c r="I110" s="32"/>
      <c r="J110" s="56"/>
      <c r="L110" s="23"/>
      <c r="M110" s="23"/>
      <c r="N110" s="23"/>
      <c r="O110" s="23"/>
      <c r="P110" s="23"/>
      <c r="Q110" s="23"/>
      <c r="R110" s="23"/>
      <c r="S110" s="23"/>
      <c r="T110" s="23"/>
      <c r="U110" s="23"/>
      <c r="V110" s="23"/>
      <c r="W110" s="23"/>
      <c r="X110" s="23"/>
      <c r="Y110" s="23"/>
      <c r="Z110" s="23"/>
      <c r="AA110" s="23"/>
      <c r="AB110" s="23"/>
      <c r="AC110" s="23"/>
      <c r="AD110" s="23"/>
    </row>
    <row r="111" spans="1:30" s="34" customFormat="1">
      <c r="A111" s="58"/>
      <c r="B111" s="33"/>
      <c r="C111" s="32"/>
      <c r="D111" s="32"/>
      <c r="I111" s="32"/>
      <c r="J111" s="56"/>
      <c r="K111" s="32"/>
      <c r="L111" s="23"/>
      <c r="M111" s="23"/>
      <c r="N111" s="23"/>
      <c r="O111" s="23"/>
      <c r="P111" s="23"/>
      <c r="Q111" s="23"/>
      <c r="R111" s="23"/>
      <c r="S111" s="23"/>
      <c r="T111" s="23"/>
      <c r="U111" s="23"/>
      <c r="V111" s="23"/>
      <c r="W111" s="23"/>
      <c r="X111" s="23"/>
      <c r="Y111" s="23"/>
      <c r="Z111" s="23"/>
      <c r="AA111" s="23"/>
      <c r="AB111" s="23"/>
      <c r="AC111" s="23"/>
      <c r="AD111" s="23"/>
    </row>
    <row r="112" spans="1:30">
      <c r="J112" s="56"/>
    </row>
  </sheetData>
  <mergeCells count="136">
    <mergeCell ref="G105:I105"/>
    <mergeCell ref="B106:D106"/>
    <mergeCell ref="B108:D108"/>
    <mergeCell ref="B109:D109"/>
    <mergeCell ref="G109:I109"/>
    <mergeCell ref="B99:D99"/>
    <mergeCell ref="B100:D100"/>
    <mergeCell ref="B101:D101"/>
    <mergeCell ref="B103:E103"/>
    <mergeCell ref="B104:D104"/>
    <mergeCell ref="B105:D105"/>
    <mergeCell ref="B93:D93"/>
    <mergeCell ref="B94:D94"/>
    <mergeCell ref="B95:D95"/>
    <mergeCell ref="B96:D96"/>
    <mergeCell ref="B97:D97"/>
    <mergeCell ref="B98:D98"/>
    <mergeCell ref="C84:E84"/>
    <mergeCell ref="F84:G84"/>
    <mergeCell ref="B85:D85"/>
    <mergeCell ref="B88:E88"/>
    <mergeCell ref="B89:D89"/>
    <mergeCell ref="B90:D90"/>
    <mergeCell ref="C81:E81"/>
    <mergeCell ref="F81:G81"/>
    <mergeCell ref="C82:E82"/>
    <mergeCell ref="F82:G82"/>
    <mergeCell ref="C83:E83"/>
    <mergeCell ref="F83:G83"/>
    <mergeCell ref="C78:E78"/>
    <mergeCell ref="F78:G78"/>
    <mergeCell ref="C79:E79"/>
    <mergeCell ref="F79:G79"/>
    <mergeCell ref="C80:E80"/>
    <mergeCell ref="F80:G80"/>
    <mergeCell ref="C75:E75"/>
    <mergeCell ref="F75:G75"/>
    <mergeCell ref="C76:E76"/>
    <mergeCell ref="F76:G76"/>
    <mergeCell ref="C77:E77"/>
    <mergeCell ref="F77:G77"/>
    <mergeCell ref="C72:E72"/>
    <mergeCell ref="F72:G72"/>
    <mergeCell ref="C73:E73"/>
    <mergeCell ref="F73:G73"/>
    <mergeCell ref="C74:E74"/>
    <mergeCell ref="F74:G74"/>
    <mergeCell ref="C69:E69"/>
    <mergeCell ref="F69:G69"/>
    <mergeCell ref="C70:E70"/>
    <mergeCell ref="F70:G70"/>
    <mergeCell ref="C71:E71"/>
    <mergeCell ref="F71:G71"/>
    <mergeCell ref="C66:E66"/>
    <mergeCell ref="F66:G66"/>
    <mergeCell ref="C67:E67"/>
    <mergeCell ref="F67:G67"/>
    <mergeCell ref="C68:E68"/>
    <mergeCell ref="F68:G68"/>
    <mergeCell ref="C63:E63"/>
    <mergeCell ref="F63:G63"/>
    <mergeCell ref="C64:E64"/>
    <mergeCell ref="F64:G64"/>
    <mergeCell ref="C65:E65"/>
    <mergeCell ref="F65:G65"/>
    <mergeCell ref="C60:E60"/>
    <mergeCell ref="F60:G60"/>
    <mergeCell ref="C61:E61"/>
    <mergeCell ref="F61:G61"/>
    <mergeCell ref="C62:E62"/>
    <mergeCell ref="F62:G62"/>
    <mergeCell ref="C57:E57"/>
    <mergeCell ref="F57:G57"/>
    <mergeCell ref="C58:E58"/>
    <mergeCell ref="F58:G58"/>
    <mergeCell ref="C59:E59"/>
    <mergeCell ref="F59:G59"/>
    <mergeCell ref="C54:E54"/>
    <mergeCell ref="F54:G54"/>
    <mergeCell ref="C55:E55"/>
    <mergeCell ref="F55:G55"/>
    <mergeCell ref="C56:E56"/>
    <mergeCell ref="F56:G56"/>
    <mergeCell ref="C51:E51"/>
    <mergeCell ref="F51:G51"/>
    <mergeCell ref="C52:E52"/>
    <mergeCell ref="F52:G52"/>
    <mergeCell ref="C53:E53"/>
    <mergeCell ref="F53:G53"/>
    <mergeCell ref="C48:E48"/>
    <mergeCell ref="F48:G48"/>
    <mergeCell ref="C49:E49"/>
    <mergeCell ref="F49:G49"/>
    <mergeCell ref="C50:E50"/>
    <mergeCell ref="F50:G50"/>
    <mergeCell ref="C45:E45"/>
    <mergeCell ref="F45:G45"/>
    <mergeCell ref="C46:E46"/>
    <mergeCell ref="F46:G46"/>
    <mergeCell ref="C47:E47"/>
    <mergeCell ref="F47:G47"/>
    <mergeCell ref="C42:E42"/>
    <mergeCell ref="F42:G42"/>
    <mergeCell ref="C43:E43"/>
    <mergeCell ref="F43:G43"/>
    <mergeCell ref="C44:E44"/>
    <mergeCell ref="F44:G44"/>
    <mergeCell ref="C40:E40"/>
    <mergeCell ref="F40:G40"/>
    <mergeCell ref="C41:E41"/>
    <mergeCell ref="F41:G41"/>
    <mergeCell ref="C36:E36"/>
    <mergeCell ref="F36:G36"/>
    <mergeCell ref="C37:E37"/>
    <mergeCell ref="F37:G37"/>
    <mergeCell ref="C38:E38"/>
    <mergeCell ref="F38:G38"/>
    <mergeCell ref="C27:D27"/>
    <mergeCell ref="B32:J32"/>
    <mergeCell ref="C34:E34"/>
    <mergeCell ref="F34:G34"/>
    <mergeCell ref="C35:E35"/>
    <mergeCell ref="F35:G35"/>
    <mergeCell ref="B15:K15"/>
    <mergeCell ref="C25:D25"/>
    <mergeCell ref="C39:E39"/>
    <mergeCell ref="F39:G39"/>
    <mergeCell ref="E9:K9"/>
    <mergeCell ref="B13:B14"/>
    <mergeCell ref="C13:C14"/>
    <mergeCell ref="D13:D14"/>
    <mergeCell ref="E13:E14"/>
    <mergeCell ref="G13:I13"/>
    <mergeCell ref="J13:J14"/>
    <mergeCell ref="K13:K14"/>
    <mergeCell ref="C26:D26"/>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57DEB3-FBEC-4964-BEB9-137F6C32469F}">
  <sheetPr>
    <tabColor rgb="FFFFFF00"/>
  </sheetPr>
  <dimension ref="A2:AD112"/>
  <sheetViews>
    <sheetView topLeftCell="A11" zoomScale="65" workbookViewId="0">
      <selection activeCell="J16" sqref="J16:K17"/>
    </sheetView>
  </sheetViews>
  <sheetFormatPr defaultColWidth="8.90625" defaultRowHeight="21.5"/>
  <cols>
    <col min="1" max="1" width="8.90625" style="23"/>
    <col min="2" max="2" width="29.90625" style="22" customWidth="1"/>
    <col min="3" max="3" width="21.90625" style="21" customWidth="1"/>
    <col min="4" max="4" width="23.453125" style="21" customWidth="1"/>
    <col min="5" max="5" width="47.08984375" style="23" customWidth="1"/>
    <col min="6" max="6" width="14.90625" style="23" customWidth="1"/>
    <col min="7" max="7" width="12.90625" style="23" customWidth="1"/>
    <col min="8" max="8" width="13.54296875" style="23" customWidth="1"/>
    <col min="9" max="9" width="14.90625" style="23" customWidth="1"/>
    <col min="10" max="10" width="19.90625" style="23" customWidth="1"/>
    <col min="11" max="11" width="35" style="22" customWidth="1"/>
    <col min="12" max="16384" width="8.90625" style="23"/>
  </cols>
  <sheetData>
    <row r="2" spans="2:11" ht="42" customHeight="1">
      <c r="B2" s="24" t="s">
        <v>99</v>
      </c>
      <c r="C2" s="36" t="s">
        <v>251</v>
      </c>
    </row>
    <row r="3" spans="2:11" ht="21" customHeight="1">
      <c r="B3" s="24" t="s">
        <v>100</v>
      </c>
      <c r="C3" s="25"/>
      <c r="E3" s="23" t="s">
        <v>284</v>
      </c>
      <c r="F3" s="23">
        <f>1*10</f>
        <v>10</v>
      </c>
    </row>
    <row r="4" spans="2:11" ht="21" customHeight="1">
      <c r="B4" s="24" t="s">
        <v>101</v>
      </c>
      <c r="C4" s="32" t="s">
        <v>216</v>
      </c>
    </row>
    <row r="5" spans="2:11" ht="21" customHeight="1">
      <c r="B5" s="24" t="s">
        <v>102</v>
      </c>
      <c r="C5" s="25" t="s">
        <v>285</v>
      </c>
    </row>
    <row r="6" spans="2:11" ht="21" customHeight="1">
      <c r="B6" s="24" t="s">
        <v>103</v>
      </c>
      <c r="C6" s="25"/>
    </row>
    <row r="7" spans="2:11" ht="21" customHeight="1">
      <c r="B7" s="24" t="s">
        <v>104</v>
      </c>
      <c r="C7" s="25">
        <v>1</v>
      </c>
    </row>
    <row r="8" spans="2:11" ht="21" customHeight="1">
      <c r="B8" s="24" t="s">
        <v>105</v>
      </c>
      <c r="C8" s="25" t="s">
        <v>283</v>
      </c>
    </row>
    <row r="9" spans="2:11" ht="41.4" customHeight="1">
      <c r="B9" s="26" t="s">
        <v>106</v>
      </c>
      <c r="C9" s="25">
        <f>C7+1</f>
        <v>2</v>
      </c>
      <c r="E9" s="135"/>
      <c r="F9" s="135"/>
      <c r="G9" s="135"/>
      <c r="H9" s="135"/>
      <c r="I9" s="135"/>
      <c r="J9" s="135"/>
      <c r="K9" s="135"/>
    </row>
    <row r="10" spans="2:11" ht="21" customHeight="1">
      <c r="B10" s="24" t="s">
        <v>107</v>
      </c>
      <c r="C10" s="25" t="s">
        <v>217</v>
      </c>
      <c r="J10" s="27"/>
    </row>
    <row r="11" spans="2:11" ht="21" customHeight="1">
      <c r="B11" s="24" t="s">
        <v>108</v>
      </c>
      <c r="C11" s="25" t="s">
        <v>218</v>
      </c>
    </row>
    <row r="12" spans="2:11">
      <c r="B12" s="28"/>
      <c r="C12" s="29"/>
    </row>
    <row r="13" spans="2:11" ht="15" customHeight="1">
      <c r="B13" s="136" t="s">
        <v>109</v>
      </c>
      <c r="C13" s="136" t="s">
        <v>110</v>
      </c>
      <c r="D13" s="136" t="s">
        <v>111</v>
      </c>
      <c r="E13" s="136" t="s">
        <v>112</v>
      </c>
      <c r="F13" s="30"/>
      <c r="G13" s="136" t="s">
        <v>113</v>
      </c>
      <c r="H13" s="136"/>
      <c r="I13" s="136"/>
      <c r="J13" s="136" t="s">
        <v>114</v>
      </c>
      <c r="K13" s="136" t="s">
        <v>115</v>
      </c>
    </row>
    <row r="14" spans="2:11" ht="15" customHeight="1">
      <c r="B14" s="136"/>
      <c r="C14" s="136"/>
      <c r="D14" s="136"/>
      <c r="E14" s="136"/>
      <c r="F14" s="30" t="s">
        <v>116</v>
      </c>
      <c r="G14" s="30" t="s">
        <v>117</v>
      </c>
      <c r="H14" s="30" t="s">
        <v>118</v>
      </c>
      <c r="I14" s="30" t="s">
        <v>119</v>
      </c>
      <c r="J14" s="136"/>
      <c r="K14" s="136"/>
    </row>
    <row r="15" spans="2:11" ht="18.649999999999999" customHeight="1">
      <c r="B15" s="132" t="s">
        <v>120</v>
      </c>
      <c r="C15" s="132"/>
      <c r="D15" s="132"/>
      <c r="E15" s="132"/>
      <c r="F15" s="132"/>
      <c r="G15" s="132"/>
      <c r="H15" s="132"/>
      <c r="I15" s="132"/>
      <c r="J15" s="132"/>
      <c r="K15" s="132"/>
    </row>
    <row r="16" spans="2:11">
      <c r="B16" s="31" t="s">
        <v>219</v>
      </c>
      <c r="C16" s="32" t="s">
        <v>220</v>
      </c>
      <c r="D16" s="32" t="s">
        <v>221</v>
      </c>
      <c r="E16" s="32" t="s">
        <v>222</v>
      </c>
      <c r="F16" s="32">
        <v>2</v>
      </c>
      <c r="G16" s="32">
        <f>+F3+3.5+3.5</f>
        <v>17</v>
      </c>
      <c r="H16" s="32"/>
      <c r="I16" s="33"/>
      <c r="J16" s="32"/>
      <c r="K16" s="32"/>
    </row>
    <row r="17" spans="2:11">
      <c r="B17" s="33"/>
      <c r="C17" s="32"/>
      <c r="D17" s="32"/>
      <c r="E17" s="34"/>
      <c r="F17" s="32"/>
      <c r="G17" s="32"/>
      <c r="H17" s="34"/>
      <c r="I17" s="34"/>
      <c r="J17" s="32"/>
      <c r="K17" s="33"/>
    </row>
    <row r="18" spans="2:11">
      <c r="B18" s="33"/>
      <c r="C18" s="32"/>
      <c r="D18" s="32"/>
      <c r="E18" s="34"/>
      <c r="F18" s="32"/>
      <c r="G18" s="32"/>
      <c r="H18" s="34"/>
      <c r="I18" s="34"/>
      <c r="J18" s="32"/>
      <c r="K18" s="33"/>
    </row>
    <row r="19" spans="2:11">
      <c r="B19" s="33"/>
      <c r="C19" s="32"/>
      <c r="D19" s="32"/>
      <c r="E19" s="34"/>
      <c r="F19" s="32"/>
      <c r="G19" s="32"/>
      <c r="H19" s="34"/>
      <c r="I19" s="34"/>
      <c r="J19" s="32"/>
      <c r="K19" s="33"/>
    </row>
    <row r="20" spans="2:11" ht="22.5" customHeight="1">
      <c r="B20" s="35" t="s">
        <v>121</v>
      </c>
      <c r="C20" s="25"/>
      <c r="D20" s="25"/>
      <c r="E20" s="36"/>
      <c r="F20" s="36"/>
      <c r="G20" s="37"/>
      <c r="H20" s="34"/>
      <c r="I20" s="30"/>
      <c r="J20" s="38"/>
      <c r="K20" s="33"/>
    </row>
    <row r="21" spans="2:11" ht="22.5" customHeight="1">
      <c r="B21" s="35"/>
      <c r="C21" s="36" t="s">
        <v>219</v>
      </c>
      <c r="D21" s="31"/>
      <c r="E21" s="36"/>
      <c r="F21" s="36"/>
      <c r="G21" s="37"/>
      <c r="H21" s="34"/>
      <c r="I21" s="25" t="s">
        <v>14</v>
      </c>
      <c r="J21" s="38">
        <f>+J16</f>
        <v>0</v>
      </c>
      <c r="K21" s="33"/>
    </row>
    <row r="22" spans="2:11" ht="22.5" customHeight="1">
      <c r="B22" s="35"/>
      <c r="C22" s="78"/>
      <c r="D22" s="33"/>
      <c r="E22" s="31"/>
      <c r="F22" s="31"/>
      <c r="G22" s="32"/>
      <c r="H22" s="32"/>
      <c r="I22" s="25"/>
      <c r="J22" s="38"/>
      <c r="K22" s="33"/>
    </row>
    <row r="23" spans="2:11" ht="22.5" customHeight="1">
      <c r="B23" s="35"/>
      <c r="C23" s="78"/>
      <c r="D23" s="33"/>
      <c r="E23" s="31"/>
      <c r="F23" s="31"/>
      <c r="G23" s="32"/>
      <c r="H23" s="32"/>
      <c r="I23" s="25"/>
      <c r="J23" s="38"/>
      <c r="K23" s="33"/>
    </row>
    <row r="24" spans="2:11" ht="22.5" customHeight="1">
      <c r="B24" s="35"/>
      <c r="C24" s="78"/>
      <c r="D24" s="33"/>
      <c r="E24" s="31"/>
      <c r="F24" s="31"/>
      <c r="G24" s="32"/>
      <c r="H24" s="32"/>
      <c r="I24" s="25"/>
      <c r="J24" s="38"/>
      <c r="K24" s="33"/>
    </row>
    <row r="25" spans="2:11" ht="22.5" customHeight="1">
      <c r="B25" s="35"/>
      <c r="C25" s="139"/>
      <c r="D25" s="139"/>
      <c r="E25" s="31"/>
      <c r="F25" s="31"/>
      <c r="G25" s="32"/>
      <c r="H25" s="32"/>
      <c r="I25" s="25"/>
      <c r="J25" s="38"/>
      <c r="K25" s="33"/>
    </row>
    <row r="26" spans="2:11" ht="22.5" customHeight="1">
      <c r="B26" s="35"/>
      <c r="C26" s="134"/>
      <c r="D26" s="134"/>
      <c r="E26" s="31"/>
      <c r="F26" s="31"/>
      <c r="G26" s="32"/>
      <c r="H26" s="32"/>
      <c r="I26" s="25"/>
      <c r="J26" s="38"/>
      <c r="K26" s="33"/>
    </row>
    <row r="27" spans="2:11" ht="22.5" customHeight="1">
      <c r="B27" s="33"/>
      <c r="C27" s="141"/>
      <c r="D27" s="141"/>
      <c r="E27" s="34"/>
      <c r="F27" s="34"/>
      <c r="G27" s="34"/>
      <c r="H27" s="34"/>
      <c r="I27" s="34"/>
      <c r="J27" s="38"/>
      <c r="K27" s="33"/>
    </row>
    <row r="28" spans="2:11" ht="21.65" customHeight="1">
      <c r="B28" s="33"/>
      <c r="C28" s="34"/>
      <c r="D28" s="34"/>
      <c r="E28" s="34"/>
      <c r="F28" s="34"/>
      <c r="G28" s="34"/>
      <c r="H28" s="34"/>
      <c r="I28" s="34"/>
      <c r="J28" s="38"/>
      <c r="K28" s="39"/>
    </row>
    <row r="29" spans="2:11" ht="21.65" customHeight="1">
      <c r="B29" s="31"/>
      <c r="C29" s="34"/>
      <c r="D29" s="34"/>
      <c r="E29" s="34"/>
      <c r="F29" s="34"/>
      <c r="G29" s="34"/>
      <c r="H29" s="34"/>
      <c r="I29" s="34"/>
      <c r="J29" s="38"/>
      <c r="K29" s="39"/>
    </row>
    <row r="30" spans="2:11">
      <c r="B30" s="31"/>
      <c r="C30" s="31"/>
      <c r="D30" s="31"/>
      <c r="E30" s="31"/>
      <c r="F30" s="31"/>
      <c r="G30" s="34"/>
      <c r="H30" s="34"/>
      <c r="I30" s="34"/>
      <c r="J30" s="39"/>
      <c r="K30" s="33"/>
    </row>
    <row r="31" spans="2:11">
      <c r="B31" s="33"/>
      <c r="C31" s="32"/>
      <c r="D31" s="32"/>
      <c r="E31" s="34"/>
      <c r="F31" s="34"/>
      <c r="G31" s="34"/>
      <c r="H31" s="34"/>
      <c r="I31" s="34"/>
      <c r="J31" s="34"/>
      <c r="K31" s="33"/>
    </row>
    <row r="32" spans="2:11" ht="23">
      <c r="B32" s="142" t="s">
        <v>122</v>
      </c>
      <c r="C32" s="142"/>
      <c r="D32" s="142"/>
      <c r="E32" s="142"/>
      <c r="F32" s="142"/>
      <c r="G32" s="142"/>
      <c r="H32" s="142"/>
      <c r="I32" s="142"/>
      <c r="J32" s="142"/>
      <c r="K32" s="33"/>
    </row>
    <row r="33" spans="2:11">
      <c r="B33" s="32"/>
      <c r="C33" s="32"/>
      <c r="D33" s="32"/>
      <c r="E33" s="34"/>
      <c r="F33" s="34"/>
      <c r="G33" s="34"/>
      <c r="H33" s="34"/>
      <c r="I33" s="34"/>
      <c r="J33" s="34"/>
      <c r="K33" s="33"/>
    </row>
    <row r="34" spans="2:11" s="41" customFormat="1" ht="29.15" customHeight="1">
      <c r="B34" s="36" t="s">
        <v>0</v>
      </c>
      <c r="C34" s="140" t="s">
        <v>1</v>
      </c>
      <c r="D34" s="140"/>
      <c r="E34" s="140"/>
      <c r="F34" s="140" t="s">
        <v>2</v>
      </c>
      <c r="G34" s="140"/>
      <c r="H34" s="25" t="s">
        <v>3</v>
      </c>
      <c r="I34" s="25" t="s">
        <v>4</v>
      </c>
      <c r="J34" s="25" t="s">
        <v>123</v>
      </c>
      <c r="K34" s="25" t="s">
        <v>124</v>
      </c>
    </row>
    <row r="35" spans="2:11" s="41" customFormat="1" ht="162" customHeight="1">
      <c r="B35" s="42">
        <v>1</v>
      </c>
      <c r="C35" s="137" t="s">
        <v>183</v>
      </c>
      <c r="D35" s="137"/>
      <c r="E35" s="137"/>
      <c r="F35" s="138" t="s">
        <v>7</v>
      </c>
      <c r="G35" s="138"/>
      <c r="H35" s="43" t="s">
        <v>125</v>
      </c>
      <c r="I35" s="44">
        <v>1</v>
      </c>
      <c r="J35" s="45"/>
      <c r="K35" s="42"/>
    </row>
    <row r="36" spans="2:11" s="41" customFormat="1" ht="209.5" customHeight="1">
      <c r="B36" s="42">
        <v>2</v>
      </c>
      <c r="C36" s="137" t="s">
        <v>184</v>
      </c>
      <c r="D36" s="137"/>
      <c r="E36" s="137"/>
      <c r="F36" s="138" t="s">
        <v>9</v>
      </c>
      <c r="G36" s="138"/>
      <c r="H36" s="42" t="s">
        <v>10</v>
      </c>
      <c r="I36" s="42"/>
      <c r="J36" s="45"/>
      <c r="K36" s="42"/>
    </row>
    <row r="37" spans="2:11" s="41" customFormat="1" ht="236.5" customHeight="1">
      <c r="B37" s="42">
        <v>3</v>
      </c>
      <c r="C37" s="137" t="s">
        <v>185</v>
      </c>
      <c r="D37" s="137"/>
      <c r="E37" s="137"/>
      <c r="F37" s="138" t="s">
        <v>11</v>
      </c>
      <c r="G37" s="138"/>
      <c r="H37" s="42" t="s">
        <v>12</v>
      </c>
      <c r="I37" s="42"/>
      <c r="J37" s="45"/>
      <c r="K37" s="42"/>
    </row>
    <row r="38" spans="2:11" s="41" customFormat="1" ht="195" customHeight="1">
      <c r="B38" s="42">
        <v>4</v>
      </c>
      <c r="C38" s="137" t="s">
        <v>186</v>
      </c>
      <c r="D38" s="137"/>
      <c r="E38" s="137"/>
      <c r="F38" s="138" t="s">
        <v>13</v>
      </c>
      <c r="G38" s="138"/>
      <c r="H38" s="42" t="s">
        <v>14</v>
      </c>
      <c r="I38" s="42"/>
      <c r="J38" s="45"/>
      <c r="K38" s="42"/>
    </row>
    <row r="39" spans="2:11" s="41" customFormat="1" ht="88.4" customHeight="1">
      <c r="B39" s="42">
        <v>5</v>
      </c>
      <c r="C39" s="137" t="s">
        <v>187</v>
      </c>
      <c r="D39" s="137"/>
      <c r="E39" s="137"/>
      <c r="F39" s="138" t="s">
        <v>15</v>
      </c>
      <c r="G39" s="138"/>
      <c r="H39" s="42" t="s">
        <v>10</v>
      </c>
      <c r="I39" s="44">
        <f>+J97</f>
        <v>0</v>
      </c>
      <c r="J39" s="45"/>
      <c r="K39" s="42"/>
    </row>
    <row r="40" spans="2:11" s="41" customFormat="1" ht="272.5" customHeight="1">
      <c r="B40" s="42">
        <v>6</v>
      </c>
      <c r="C40" s="137" t="s">
        <v>188</v>
      </c>
      <c r="D40" s="137"/>
      <c r="E40" s="137"/>
      <c r="F40" s="138" t="s">
        <v>16</v>
      </c>
      <c r="G40" s="138"/>
      <c r="H40" s="43" t="s">
        <v>17</v>
      </c>
      <c r="I40" s="44"/>
      <c r="J40" s="45"/>
      <c r="K40" s="42"/>
    </row>
    <row r="41" spans="2:11" s="41" customFormat="1" ht="192" customHeight="1">
      <c r="B41" s="42">
        <v>7</v>
      </c>
      <c r="C41" s="137" t="s">
        <v>189</v>
      </c>
      <c r="D41" s="137"/>
      <c r="E41" s="137"/>
      <c r="F41" s="138" t="s">
        <v>18</v>
      </c>
      <c r="G41" s="138"/>
      <c r="H41" s="43" t="s">
        <v>19</v>
      </c>
      <c r="I41" s="42"/>
      <c r="J41" s="45"/>
      <c r="K41" s="42"/>
    </row>
    <row r="42" spans="2:11" s="41" customFormat="1" ht="232.75" customHeight="1">
      <c r="B42" s="42">
        <v>8</v>
      </c>
      <c r="C42" s="137" t="s">
        <v>190</v>
      </c>
      <c r="D42" s="137"/>
      <c r="E42" s="137"/>
      <c r="F42" s="138" t="s">
        <v>182</v>
      </c>
      <c r="G42" s="138"/>
      <c r="H42" s="43" t="s">
        <v>21</v>
      </c>
      <c r="I42" s="42"/>
      <c r="J42" s="45"/>
      <c r="K42" s="42"/>
    </row>
    <row r="43" spans="2:11" s="41" customFormat="1" ht="292.5" customHeight="1">
      <c r="B43" s="42">
        <v>9</v>
      </c>
      <c r="C43" s="137" t="s">
        <v>191</v>
      </c>
      <c r="D43" s="137"/>
      <c r="E43" s="137"/>
      <c r="F43" s="138" t="s">
        <v>22</v>
      </c>
      <c r="G43" s="138"/>
      <c r="H43" s="43" t="s">
        <v>23</v>
      </c>
      <c r="I43" s="42"/>
      <c r="J43" s="45"/>
      <c r="K43" s="42"/>
    </row>
    <row r="44" spans="2:11" s="41" customFormat="1" ht="262.64999999999998" customHeight="1">
      <c r="B44" s="42">
        <v>10</v>
      </c>
      <c r="C44" s="137" t="s">
        <v>192</v>
      </c>
      <c r="D44" s="137"/>
      <c r="E44" s="137"/>
      <c r="F44" s="138" t="s">
        <v>24</v>
      </c>
      <c r="G44" s="138"/>
      <c r="H44" s="43" t="s">
        <v>23</v>
      </c>
      <c r="I44" s="42"/>
      <c r="J44" s="45"/>
      <c r="K44" s="42"/>
    </row>
    <row r="45" spans="2:11" s="41" customFormat="1" ht="249" customHeight="1">
      <c r="B45" s="42">
        <v>11</v>
      </c>
      <c r="C45" s="137" t="s">
        <v>193</v>
      </c>
      <c r="D45" s="137"/>
      <c r="E45" s="137"/>
      <c r="F45" s="138" t="s">
        <v>25</v>
      </c>
      <c r="G45" s="138"/>
      <c r="H45" s="43" t="s">
        <v>23</v>
      </c>
      <c r="I45" s="42"/>
      <c r="J45" s="45"/>
      <c r="K45" s="42"/>
    </row>
    <row r="46" spans="2:11" s="41" customFormat="1" ht="145.65" customHeight="1">
      <c r="B46" s="42">
        <v>12</v>
      </c>
      <c r="C46" s="137" t="s">
        <v>194</v>
      </c>
      <c r="D46" s="137"/>
      <c r="E46" s="137"/>
      <c r="F46" s="138" t="s">
        <v>26</v>
      </c>
      <c r="G46" s="138"/>
      <c r="H46" s="43" t="s">
        <v>23</v>
      </c>
      <c r="I46" s="42"/>
      <c r="J46" s="45"/>
      <c r="K46" s="42"/>
    </row>
    <row r="47" spans="2:11" s="41" customFormat="1" ht="282.64999999999998" customHeight="1">
      <c r="B47" s="42">
        <v>13</v>
      </c>
      <c r="C47" s="137" t="s">
        <v>195</v>
      </c>
      <c r="D47" s="137"/>
      <c r="E47" s="137"/>
      <c r="F47" s="138" t="s">
        <v>27</v>
      </c>
      <c r="G47" s="138"/>
      <c r="H47" s="43" t="s">
        <v>23</v>
      </c>
      <c r="I47" s="42"/>
      <c r="J47" s="45"/>
      <c r="K47" s="42"/>
    </row>
    <row r="48" spans="2:11" s="41" customFormat="1" ht="166.75" customHeight="1">
      <c r="B48" s="42">
        <v>14</v>
      </c>
      <c r="C48" s="137" t="s">
        <v>196</v>
      </c>
      <c r="D48" s="137"/>
      <c r="E48" s="137"/>
      <c r="F48" s="138" t="s">
        <v>28</v>
      </c>
      <c r="G48" s="138"/>
      <c r="H48" s="43" t="s">
        <v>23</v>
      </c>
      <c r="I48" s="42"/>
      <c r="J48" s="45"/>
      <c r="K48" s="42"/>
    </row>
    <row r="49" spans="2:11" s="41" customFormat="1" ht="270.64999999999998" customHeight="1">
      <c r="B49" s="42">
        <v>15</v>
      </c>
      <c r="C49" s="137" t="s">
        <v>197</v>
      </c>
      <c r="D49" s="137"/>
      <c r="E49" s="137"/>
      <c r="F49" s="138" t="s">
        <v>29</v>
      </c>
      <c r="G49" s="138"/>
      <c r="H49" s="42" t="s">
        <v>10</v>
      </c>
      <c r="I49" s="42"/>
      <c r="J49" s="45"/>
      <c r="K49" s="42"/>
    </row>
    <row r="50" spans="2:11" s="41" customFormat="1" ht="200.5" customHeight="1">
      <c r="B50" s="42">
        <v>16</v>
      </c>
      <c r="C50" s="137" t="s">
        <v>198</v>
      </c>
      <c r="D50" s="137"/>
      <c r="E50" s="137"/>
      <c r="F50" s="138" t="s">
        <v>30</v>
      </c>
      <c r="G50" s="138"/>
      <c r="H50" s="42"/>
      <c r="I50" s="42"/>
      <c r="J50" s="45"/>
      <c r="K50" s="42"/>
    </row>
    <row r="51" spans="2:11" s="41" customFormat="1" ht="52.75" customHeight="1">
      <c r="B51" s="42">
        <v>17</v>
      </c>
      <c r="C51" s="143" t="s">
        <v>126</v>
      </c>
      <c r="D51" s="143"/>
      <c r="E51" s="143"/>
      <c r="F51" s="138" t="s">
        <v>127</v>
      </c>
      <c r="G51" s="138"/>
      <c r="H51" s="46"/>
      <c r="I51" s="42"/>
      <c r="J51" s="45"/>
      <c r="K51" s="42"/>
    </row>
    <row r="52" spans="2:11" s="41" customFormat="1" ht="87" customHeight="1">
      <c r="B52" s="42">
        <v>18</v>
      </c>
      <c r="C52" s="137" t="s">
        <v>199</v>
      </c>
      <c r="D52" s="137"/>
      <c r="E52" s="137"/>
      <c r="F52" s="138" t="s">
        <v>31</v>
      </c>
      <c r="G52" s="138"/>
      <c r="H52" s="42" t="s">
        <v>10</v>
      </c>
      <c r="I52" s="42"/>
      <c r="J52" s="45"/>
      <c r="K52" s="42"/>
    </row>
    <row r="53" spans="2:11" s="41" customFormat="1" ht="163.4" customHeight="1">
      <c r="B53" s="42">
        <v>19</v>
      </c>
      <c r="C53" s="137" t="s">
        <v>200</v>
      </c>
      <c r="D53" s="137"/>
      <c r="E53" s="137"/>
      <c r="F53" s="138" t="s">
        <v>32</v>
      </c>
      <c r="G53" s="138"/>
      <c r="H53" s="42" t="s">
        <v>10</v>
      </c>
      <c r="I53" s="44"/>
      <c r="J53" s="45"/>
      <c r="K53" s="32"/>
    </row>
    <row r="54" spans="2:11" s="41" customFormat="1" ht="122.4" customHeight="1">
      <c r="B54" s="42">
        <v>20</v>
      </c>
      <c r="C54" s="137" t="s">
        <v>201</v>
      </c>
      <c r="D54" s="137"/>
      <c r="E54" s="137"/>
      <c r="F54" s="138" t="s">
        <v>33</v>
      </c>
      <c r="G54" s="138"/>
      <c r="H54" s="42" t="s">
        <v>10</v>
      </c>
      <c r="I54" s="44">
        <f>+J101</f>
        <v>0</v>
      </c>
      <c r="J54" s="45"/>
      <c r="K54" s="42"/>
    </row>
    <row r="55" spans="2:11" s="41" customFormat="1" ht="103.75" customHeight="1">
      <c r="B55" s="42">
        <v>21</v>
      </c>
      <c r="C55" s="137" t="s">
        <v>202</v>
      </c>
      <c r="D55" s="137"/>
      <c r="E55" s="137"/>
      <c r="F55" s="138" t="s">
        <v>34</v>
      </c>
      <c r="G55" s="138"/>
      <c r="H55" s="42" t="s">
        <v>10</v>
      </c>
      <c r="I55" s="44">
        <f>+J106</f>
        <v>0</v>
      </c>
      <c r="J55" s="45"/>
      <c r="K55" s="42"/>
    </row>
    <row r="56" spans="2:11" s="41" customFormat="1" ht="214.75" customHeight="1">
      <c r="B56" s="42">
        <v>22</v>
      </c>
      <c r="C56" s="137" t="s">
        <v>203</v>
      </c>
      <c r="D56" s="137"/>
      <c r="E56" s="137"/>
      <c r="F56" s="138" t="s">
        <v>35</v>
      </c>
      <c r="G56" s="138"/>
      <c r="H56" s="42" t="s">
        <v>10</v>
      </c>
      <c r="I56" s="42"/>
      <c r="J56" s="45"/>
      <c r="K56" s="42"/>
    </row>
    <row r="57" spans="2:11" s="41" customFormat="1" ht="32.15" customHeight="1">
      <c r="B57" s="42">
        <v>23</v>
      </c>
      <c r="C57" s="143" t="s">
        <v>128</v>
      </c>
      <c r="D57" s="143"/>
      <c r="E57" s="143"/>
      <c r="F57" s="138"/>
      <c r="G57" s="138"/>
      <c r="H57" s="35"/>
      <c r="I57" s="42"/>
      <c r="J57" s="45"/>
      <c r="K57" s="42"/>
    </row>
    <row r="58" spans="2:11" s="41" customFormat="1" ht="64.400000000000006" customHeight="1">
      <c r="B58" s="42">
        <v>24</v>
      </c>
      <c r="C58" s="137" t="s">
        <v>204</v>
      </c>
      <c r="D58" s="137"/>
      <c r="E58" s="137"/>
      <c r="F58" s="138" t="s">
        <v>36</v>
      </c>
      <c r="G58" s="138"/>
      <c r="H58" s="42"/>
      <c r="I58" s="42"/>
      <c r="J58" s="45"/>
      <c r="K58" s="33"/>
    </row>
    <row r="59" spans="2:11" s="41" customFormat="1" ht="102.65" customHeight="1">
      <c r="B59" s="42">
        <v>25</v>
      </c>
      <c r="C59" s="137" t="s">
        <v>205</v>
      </c>
      <c r="D59" s="137"/>
      <c r="E59" s="137"/>
      <c r="F59" s="138" t="s">
        <v>37</v>
      </c>
      <c r="G59" s="138"/>
      <c r="H59" s="43" t="s">
        <v>23</v>
      </c>
      <c r="I59" s="44"/>
      <c r="J59" s="45"/>
      <c r="K59" s="32"/>
    </row>
    <row r="60" spans="2:11" s="41" customFormat="1" ht="216.65" customHeight="1">
      <c r="B60" s="42">
        <v>26</v>
      </c>
      <c r="C60" s="137" t="s">
        <v>206</v>
      </c>
      <c r="D60" s="137"/>
      <c r="E60" s="137"/>
      <c r="F60" s="138" t="s">
        <v>38</v>
      </c>
      <c r="G60" s="138"/>
      <c r="H60" s="43" t="s">
        <v>23</v>
      </c>
      <c r="I60" s="44">
        <v>0</v>
      </c>
      <c r="J60" s="45"/>
      <c r="K60" s="42"/>
    </row>
    <row r="61" spans="2:11" s="41" customFormat="1" ht="180.65" customHeight="1">
      <c r="B61" s="42">
        <v>27</v>
      </c>
      <c r="C61" s="137" t="s">
        <v>207</v>
      </c>
      <c r="D61" s="137"/>
      <c r="E61" s="137"/>
      <c r="F61" s="138" t="s">
        <v>39</v>
      </c>
      <c r="G61" s="138"/>
      <c r="H61" s="43" t="s">
        <v>23</v>
      </c>
      <c r="I61" s="42">
        <v>0</v>
      </c>
      <c r="J61" s="45"/>
      <c r="K61" s="42"/>
    </row>
    <row r="62" spans="2:11" s="41" customFormat="1" ht="153" customHeight="1">
      <c r="B62" s="42">
        <v>28</v>
      </c>
      <c r="C62" s="137" t="s">
        <v>40</v>
      </c>
      <c r="D62" s="137"/>
      <c r="E62" s="137"/>
      <c r="F62" s="138" t="s">
        <v>41</v>
      </c>
      <c r="G62" s="138"/>
      <c r="H62" s="43" t="s">
        <v>10</v>
      </c>
      <c r="I62" s="42"/>
      <c r="J62" s="45"/>
      <c r="K62" s="42"/>
    </row>
    <row r="63" spans="2:11" s="41" customFormat="1" ht="111.65" customHeight="1">
      <c r="B63" s="42">
        <v>29</v>
      </c>
      <c r="C63" s="137" t="s">
        <v>208</v>
      </c>
      <c r="D63" s="137"/>
      <c r="E63" s="137"/>
      <c r="F63" s="138" t="s">
        <v>42</v>
      </c>
      <c r="G63" s="138"/>
      <c r="H63" s="43" t="s">
        <v>10</v>
      </c>
      <c r="I63" s="44"/>
      <c r="J63" s="45"/>
      <c r="K63" s="42"/>
    </row>
    <row r="64" spans="2:11" s="41" customFormat="1" ht="241.75" customHeight="1">
      <c r="B64" s="42">
        <v>30</v>
      </c>
      <c r="C64" s="137" t="s">
        <v>209</v>
      </c>
      <c r="D64" s="137"/>
      <c r="E64" s="137"/>
      <c r="F64" s="138" t="s">
        <v>43</v>
      </c>
      <c r="G64" s="138"/>
      <c r="H64" s="43" t="s">
        <v>23</v>
      </c>
      <c r="I64" s="44"/>
      <c r="J64" s="45"/>
      <c r="K64" s="42"/>
    </row>
    <row r="65" spans="2:11" s="41" customFormat="1" ht="249" customHeight="1">
      <c r="B65" s="42">
        <v>31</v>
      </c>
      <c r="C65" s="137" t="s">
        <v>129</v>
      </c>
      <c r="D65" s="137"/>
      <c r="E65" s="137"/>
      <c r="F65" s="138" t="s">
        <v>44</v>
      </c>
      <c r="G65" s="138"/>
      <c r="H65" s="43" t="s">
        <v>45</v>
      </c>
      <c r="I65" s="44"/>
      <c r="J65" s="45"/>
      <c r="K65" s="42"/>
    </row>
    <row r="66" spans="2:11" s="41" customFormat="1" ht="138" customHeight="1">
      <c r="B66" s="42">
        <v>32</v>
      </c>
      <c r="C66" s="137" t="s">
        <v>210</v>
      </c>
      <c r="D66" s="137"/>
      <c r="E66" s="137"/>
      <c r="F66" s="138" t="s">
        <v>46</v>
      </c>
      <c r="G66" s="138"/>
      <c r="H66" s="43" t="s">
        <v>47</v>
      </c>
      <c r="I66" s="44"/>
      <c r="J66" s="45"/>
      <c r="K66" s="42"/>
    </row>
    <row r="67" spans="2:11" s="41" customFormat="1" ht="166.75" customHeight="1">
      <c r="B67" s="42">
        <v>33</v>
      </c>
      <c r="C67" s="137" t="s">
        <v>211</v>
      </c>
      <c r="D67" s="137"/>
      <c r="E67" s="137"/>
      <c r="F67" s="138" t="s">
        <v>48</v>
      </c>
      <c r="G67" s="138"/>
      <c r="H67" s="43" t="s">
        <v>45</v>
      </c>
      <c r="I67" s="44"/>
      <c r="J67" s="45"/>
      <c r="K67" s="42"/>
    </row>
    <row r="68" spans="2:11" s="41" customFormat="1" ht="165" customHeight="1">
      <c r="B68" s="42">
        <v>34</v>
      </c>
      <c r="C68" s="137" t="s">
        <v>212</v>
      </c>
      <c r="D68" s="137"/>
      <c r="E68" s="137"/>
      <c r="F68" s="138" t="s">
        <v>49</v>
      </c>
      <c r="G68" s="138"/>
      <c r="H68" s="43" t="s">
        <v>21</v>
      </c>
      <c r="I68" s="42"/>
      <c r="J68" s="45"/>
      <c r="K68" s="42"/>
    </row>
    <row r="69" spans="2:11" s="41" customFormat="1" ht="409.5" customHeight="1">
      <c r="B69" s="42">
        <v>35</v>
      </c>
      <c r="C69" s="137" t="s">
        <v>213</v>
      </c>
      <c r="D69" s="137"/>
      <c r="E69" s="137"/>
      <c r="F69" s="138" t="s">
        <v>50</v>
      </c>
      <c r="G69" s="138"/>
      <c r="H69" s="43" t="s">
        <v>17</v>
      </c>
      <c r="I69" s="42"/>
      <c r="J69" s="45"/>
      <c r="K69" s="42"/>
    </row>
    <row r="70" spans="2:11" s="41" customFormat="1" ht="201" customHeight="1">
      <c r="B70" s="42">
        <v>36</v>
      </c>
      <c r="C70" s="137" t="s">
        <v>214</v>
      </c>
      <c r="D70" s="137"/>
      <c r="E70" s="137"/>
      <c r="F70" s="138" t="s">
        <v>51</v>
      </c>
      <c r="G70" s="138"/>
      <c r="H70" s="42" t="s">
        <v>14</v>
      </c>
      <c r="I70" s="42"/>
      <c r="J70" s="45"/>
      <c r="K70" s="42"/>
    </row>
    <row r="71" spans="2:11" s="41" customFormat="1" ht="201" customHeight="1">
      <c r="B71" s="42">
        <v>37</v>
      </c>
      <c r="C71" s="137" t="s">
        <v>215</v>
      </c>
      <c r="D71" s="137"/>
      <c r="E71" s="137"/>
      <c r="F71" s="138" t="s">
        <v>52</v>
      </c>
      <c r="G71" s="138"/>
      <c r="H71" s="42" t="s">
        <v>14</v>
      </c>
      <c r="I71" s="42"/>
      <c r="J71" s="45"/>
      <c r="K71" s="42"/>
    </row>
    <row r="72" spans="2:11" s="41" customFormat="1" ht="141" customHeight="1">
      <c r="B72" s="42">
        <v>38</v>
      </c>
      <c r="C72" s="137" t="s">
        <v>53</v>
      </c>
      <c r="D72" s="137"/>
      <c r="E72" s="137"/>
      <c r="F72" s="144" t="s">
        <v>54</v>
      </c>
      <c r="G72" s="144"/>
      <c r="H72" s="42" t="s">
        <v>14</v>
      </c>
      <c r="I72" s="39"/>
      <c r="J72" s="45"/>
      <c r="K72" s="42"/>
    </row>
    <row r="73" spans="2:11" s="41" customFormat="1" ht="228.65" customHeight="1">
      <c r="B73" s="42">
        <v>39</v>
      </c>
      <c r="C73" s="137" t="s">
        <v>55</v>
      </c>
      <c r="D73" s="137"/>
      <c r="E73" s="137"/>
      <c r="F73" s="144" t="s">
        <v>56</v>
      </c>
      <c r="G73" s="144"/>
      <c r="H73" s="42" t="s">
        <v>14</v>
      </c>
      <c r="I73" s="39"/>
      <c r="J73" s="45"/>
      <c r="K73" s="42"/>
    </row>
    <row r="74" spans="2:11" s="41" customFormat="1" ht="228.65" customHeight="1">
      <c r="B74" s="42">
        <v>40</v>
      </c>
      <c r="C74" s="145" t="s">
        <v>130</v>
      </c>
      <c r="D74" s="145"/>
      <c r="E74" s="145"/>
      <c r="F74" s="144" t="s">
        <v>58</v>
      </c>
      <c r="G74" s="144"/>
      <c r="H74" s="42" t="s">
        <v>59</v>
      </c>
      <c r="I74" s="39"/>
      <c r="J74" s="45"/>
      <c r="K74" s="42"/>
    </row>
    <row r="75" spans="2:11" s="41" customFormat="1" ht="228.65" customHeight="1">
      <c r="B75" s="42">
        <v>41</v>
      </c>
      <c r="C75" s="137" t="s">
        <v>60</v>
      </c>
      <c r="D75" s="137"/>
      <c r="E75" s="137"/>
      <c r="F75" s="138" t="s">
        <v>61</v>
      </c>
      <c r="G75" s="138"/>
      <c r="H75" s="32" t="s">
        <v>62</v>
      </c>
      <c r="I75" s="42"/>
      <c r="J75" s="45"/>
      <c r="K75" s="42"/>
    </row>
    <row r="76" spans="2:11" s="41" customFormat="1" ht="201" customHeight="1">
      <c r="B76" s="42">
        <v>42</v>
      </c>
      <c r="C76" s="145" t="s">
        <v>63</v>
      </c>
      <c r="D76" s="145"/>
      <c r="E76" s="145"/>
      <c r="F76" s="138" t="s">
        <v>64</v>
      </c>
      <c r="G76" s="138"/>
      <c r="H76" s="32" t="s">
        <v>62</v>
      </c>
      <c r="I76" s="42"/>
      <c r="J76" s="45"/>
      <c r="K76" s="42"/>
    </row>
    <row r="77" spans="2:11" s="41" customFormat="1" ht="145.65" customHeight="1">
      <c r="B77" s="42">
        <v>43</v>
      </c>
      <c r="C77" s="137" t="s">
        <v>131</v>
      </c>
      <c r="D77" s="137"/>
      <c r="E77" s="137"/>
      <c r="F77" s="138" t="s">
        <v>64</v>
      </c>
      <c r="G77" s="138"/>
      <c r="H77" s="32" t="s">
        <v>23</v>
      </c>
      <c r="I77" s="42"/>
      <c r="J77" s="45"/>
      <c r="K77" s="42"/>
    </row>
    <row r="78" spans="2:11" s="41" customFormat="1" ht="161.5" customHeight="1">
      <c r="B78" s="42">
        <v>44</v>
      </c>
      <c r="C78" s="137" t="s">
        <v>132</v>
      </c>
      <c r="D78" s="137"/>
      <c r="E78" s="137"/>
      <c r="F78" s="138" t="s">
        <v>67</v>
      </c>
      <c r="G78" s="138"/>
      <c r="H78" s="32" t="s">
        <v>14</v>
      </c>
      <c r="I78" s="42"/>
      <c r="J78" s="45"/>
      <c r="K78" s="42"/>
    </row>
    <row r="79" spans="2:11" s="41" customFormat="1" ht="161.5" customHeight="1">
      <c r="B79" s="42">
        <v>45</v>
      </c>
      <c r="C79" s="137" t="s">
        <v>72</v>
      </c>
      <c r="D79" s="137"/>
      <c r="E79" s="137"/>
      <c r="F79" s="138" t="s">
        <v>73</v>
      </c>
      <c r="G79" s="138"/>
      <c r="H79" s="32" t="s">
        <v>68</v>
      </c>
      <c r="I79" s="44">
        <f>+J111</f>
        <v>0</v>
      </c>
      <c r="J79" s="45"/>
      <c r="K79" s="42"/>
    </row>
    <row r="80" spans="2:11" s="41" customFormat="1" ht="136.4" customHeight="1">
      <c r="B80" s="42">
        <v>46</v>
      </c>
      <c r="C80" s="137" t="s">
        <v>133</v>
      </c>
      <c r="D80" s="137"/>
      <c r="E80" s="137"/>
      <c r="F80" s="138" t="s">
        <v>93</v>
      </c>
      <c r="G80" s="138"/>
      <c r="H80" s="32" t="s">
        <v>14</v>
      </c>
      <c r="I80" s="44">
        <v>0</v>
      </c>
      <c r="J80" s="45"/>
      <c r="K80" s="42"/>
    </row>
    <row r="81" spans="2:11" s="41" customFormat="1" ht="168" customHeight="1">
      <c r="B81" s="42">
        <v>47</v>
      </c>
      <c r="C81" s="137" t="s">
        <v>76</v>
      </c>
      <c r="D81" s="137"/>
      <c r="E81" s="137"/>
      <c r="F81" s="138" t="s">
        <v>77</v>
      </c>
      <c r="G81" s="138"/>
      <c r="H81" s="32" t="s">
        <v>59</v>
      </c>
      <c r="I81" s="44"/>
      <c r="J81" s="45"/>
      <c r="K81" s="42">
        <v>0</v>
      </c>
    </row>
    <row r="82" spans="2:11" s="41" customFormat="1" ht="176.4" customHeight="1">
      <c r="B82" s="42">
        <v>48</v>
      </c>
      <c r="C82" s="137" t="s">
        <v>134</v>
      </c>
      <c r="D82" s="137"/>
      <c r="E82" s="137"/>
      <c r="F82" s="146" t="s">
        <v>70</v>
      </c>
      <c r="G82" s="147"/>
      <c r="H82" s="31" t="s">
        <v>135</v>
      </c>
      <c r="I82" s="47"/>
      <c r="J82" s="47"/>
      <c r="K82" s="47"/>
    </row>
    <row r="83" spans="2:11" s="41" customFormat="1" ht="162.65" customHeight="1">
      <c r="B83" s="42">
        <v>49</v>
      </c>
      <c r="C83" s="145" t="s">
        <v>74</v>
      </c>
      <c r="D83" s="145"/>
      <c r="E83" s="145"/>
      <c r="F83" s="146" t="s">
        <v>136</v>
      </c>
      <c r="G83" s="147"/>
      <c r="H83" s="31" t="s">
        <v>12</v>
      </c>
      <c r="I83" s="31"/>
      <c r="J83" s="31"/>
      <c r="K83" s="31"/>
    </row>
    <row r="84" spans="2:11" s="41" customFormat="1" ht="196.4" customHeight="1">
      <c r="B84" s="42">
        <v>50</v>
      </c>
      <c r="C84" s="145" t="s">
        <v>82</v>
      </c>
      <c r="D84" s="145"/>
      <c r="E84" s="145"/>
      <c r="F84" s="146" t="s">
        <v>95</v>
      </c>
      <c r="G84" s="147"/>
      <c r="H84" s="31" t="s">
        <v>135</v>
      </c>
      <c r="I84" s="31"/>
      <c r="J84" s="31"/>
      <c r="K84" s="31"/>
    </row>
    <row r="85" spans="2:11" s="41" customFormat="1" ht="23">
      <c r="B85" s="149" t="s">
        <v>137</v>
      </c>
      <c r="C85" s="150"/>
      <c r="D85" s="151"/>
      <c r="E85" s="48" t="s">
        <v>138</v>
      </c>
      <c r="F85" s="48"/>
      <c r="G85" s="48" t="s">
        <v>139</v>
      </c>
      <c r="H85" s="48" t="s">
        <v>140</v>
      </c>
      <c r="I85" s="46" t="s">
        <v>141</v>
      </c>
      <c r="J85" s="48" t="s">
        <v>4</v>
      </c>
      <c r="K85" s="48" t="s">
        <v>3</v>
      </c>
    </row>
    <row r="86" spans="2:11" s="41" customFormat="1" ht="23">
      <c r="B86" s="46"/>
      <c r="C86" s="46"/>
      <c r="D86" s="46"/>
      <c r="E86" s="48"/>
      <c r="F86" s="48"/>
      <c r="G86" s="48"/>
      <c r="H86" s="48"/>
      <c r="I86" s="46"/>
      <c r="J86" s="48"/>
      <c r="K86" s="48"/>
    </row>
    <row r="87" spans="2:11" s="41" customFormat="1" ht="14.4" customHeight="1">
      <c r="B87" s="49"/>
      <c r="C87" s="46"/>
      <c r="D87" s="46"/>
      <c r="E87" s="48"/>
      <c r="F87" s="48"/>
      <c r="G87" s="48"/>
      <c r="H87" s="48"/>
      <c r="I87" s="46"/>
      <c r="J87" s="48"/>
      <c r="K87" s="48"/>
    </row>
    <row r="88" spans="2:11" s="41" customFormat="1" ht="23">
      <c r="B88" s="143" t="s">
        <v>142</v>
      </c>
      <c r="C88" s="143"/>
      <c r="D88" s="143"/>
      <c r="E88" s="143"/>
      <c r="F88" s="50"/>
      <c r="G88" s="50"/>
      <c r="H88" s="50"/>
      <c r="I88" s="43"/>
      <c r="J88" s="49"/>
      <c r="K88" s="48"/>
    </row>
    <row r="89" spans="2:11" s="41" customFormat="1" ht="23">
      <c r="B89" s="148" t="s">
        <v>120</v>
      </c>
      <c r="C89" s="148"/>
      <c r="D89" s="148"/>
      <c r="E89" s="46">
        <v>0</v>
      </c>
      <c r="F89" s="50"/>
      <c r="G89" s="43"/>
      <c r="H89" s="43"/>
      <c r="I89" s="51"/>
      <c r="J89" s="52">
        <f>I89*H89*G89*E89</f>
        <v>0</v>
      </c>
      <c r="K89" s="48"/>
    </row>
    <row r="90" spans="2:11" s="41" customFormat="1" ht="23">
      <c r="B90" s="152" t="s">
        <v>143</v>
      </c>
      <c r="C90" s="152"/>
      <c r="D90" s="152"/>
      <c r="E90" s="40"/>
      <c r="F90" s="50"/>
      <c r="G90" s="50"/>
      <c r="H90" s="50"/>
      <c r="I90" s="51"/>
      <c r="J90" s="52">
        <f>SUM(J89:J89)</f>
        <v>0</v>
      </c>
      <c r="K90" s="43" t="s">
        <v>17</v>
      </c>
    </row>
    <row r="91" spans="2:11" s="41" customFormat="1" ht="23">
      <c r="B91" s="43"/>
      <c r="C91" s="53"/>
      <c r="D91" s="43"/>
      <c r="E91" s="40"/>
      <c r="F91" s="50"/>
      <c r="G91" s="50"/>
      <c r="H91" s="50"/>
      <c r="I91" s="51"/>
      <c r="J91" s="43"/>
      <c r="K91" s="43"/>
    </row>
    <row r="92" spans="2:11" s="41" customFormat="1">
      <c r="B92" s="33"/>
      <c r="C92" s="32"/>
      <c r="D92" s="32"/>
      <c r="E92" s="34"/>
      <c r="F92" s="34"/>
      <c r="G92" s="34"/>
      <c r="H92" s="34"/>
      <c r="I92" s="32"/>
      <c r="J92" s="34"/>
      <c r="K92" s="33"/>
    </row>
    <row r="93" spans="2:11" s="41" customFormat="1">
      <c r="B93" s="155" t="s">
        <v>286</v>
      </c>
      <c r="C93" s="155"/>
      <c r="D93" s="155"/>
      <c r="E93" s="54"/>
      <c r="F93" s="54"/>
      <c r="G93" s="34"/>
      <c r="H93" s="34"/>
      <c r="I93" s="32"/>
      <c r="J93" s="34"/>
      <c r="K93" s="33"/>
    </row>
    <row r="94" spans="2:11" s="41" customFormat="1">
      <c r="B94" s="154" t="s">
        <v>144</v>
      </c>
      <c r="C94" s="154"/>
      <c r="D94" s="154"/>
      <c r="E94" s="55"/>
      <c r="F94" s="55"/>
      <c r="G94" s="34"/>
      <c r="H94" s="34"/>
      <c r="I94" s="32"/>
      <c r="J94" s="56">
        <f>+J21</f>
        <v>0</v>
      </c>
      <c r="K94" s="33"/>
    </row>
    <row r="95" spans="2:11" s="41" customFormat="1">
      <c r="B95" s="154" t="s">
        <v>145</v>
      </c>
      <c r="C95" s="154"/>
      <c r="D95" s="154"/>
      <c r="E95" s="55"/>
      <c r="F95" s="55"/>
      <c r="G95" s="34"/>
      <c r="H95" s="34"/>
      <c r="I95" s="32"/>
      <c r="J95" s="56">
        <f>J94*0.1</f>
        <v>0</v>
      </c>
      <c r="K95" s="33"/>
    </row>
    <row r="96" spans="2:11" s="41" customFormat="1">
      <c r="B96" s="153" t="s">
        <v>143</v>
      </c>
      <c r="C96" s="153"/>
      <c r="D96" s="153"/>
      <c r="E96" s="55"/>
      <c r="F96" s="55"/>
      <c r="G96" s="34"/>
      <c r="H96" s="34"/>
      <c r="I96" s="32"/>
      <c r="J96" s="56">
        <f>SUM(J94:J95)</f>
        <v>0</v>
      </c>
      <c r="K96" s="32"/>
    </row>
    <row r="97" spans="1:30" s="41" customFormat="1">
      <c r="B97" s="153" t="s">
        <v>143</v>
      </c>
      <c r="C97" s="153"/>
      <c r="D97" s="153"/>
      <c r="E97" s="55"/>
      <c r="F97" s="55"/>
      <c r="G97" s="34"/>
      <c r="H97" s="34"/>
      <c r="I97" s="32"/>
      <c r="J97" s="56">
        <f>ROUND(J96,0)</f>
        <v>0</v>
      </c>
      <c r="K97" s="32" t="s">
        <v>23</v>
      </c>
    </row>
    <row r="98" spans="1:30" s="41" customFormat="1">
      <c r="B98" s="155"/>
      <c r="C98" s="155"/>
      <c r="D98" s="155"/>
      <c r="E98" s="24"/>
      <c r="F98" s="34"/>
      <c r="G98" s="34"/>
      <c r="H98" s="34"/>
      <c r="I98" s="39"/>
      <c r="J98" s="32"/>
      <c r="K98" s="32"/>
    </row>
    <row r="99" spans="1:30" s="41" customFormat="1">
      <c r="B99" s="154"/>
      <c r="C99" s="154"/>
      <c r="D99" s="154"/>
      <c r="E99" s="24"/>
      <c r="F99" s="24"/>
      <c r="G99" s="34"/>
      <c r="H99" s="34"/>
      <c r="I99" s="32"/>
      <c r="J99" s="56"/>
      <c r="K99" s="32"/>
    </row>
    <row r="100" spans="1:30" s="41" customFormat="1">
      <c r="B100" s="154"/>
      <c r="C100" s="154"/>
      <c r="D100" s="154"/>
      <c r="E100" s="24"/>
      <c r="F100" s="24"/>
      <c r="G100" s="34"/>
      <c r="H100" s="34"/>
      <c r="I100" s="32"/>
      <c r="J100" s="56"/>
      <c r="K100" s="32"/>
    </row>
    <row r="101" spans="1:30" s="41" customFormat="1">
      <c r="B101" s="153"/>
      <c r="C101" s="153"/>
      <c r="D101" s="153"/>
      <c r="E101" s="24"/>
      <c r="F101" s="24"/>
      <c r="G101" s="34"/>
      <c r="H101" s="34"/>
      <c r="I101" s="32"/>
      <c r="J101" s="56"/>
      <c r="K101" s="32"/>
    </row>
    <row r="102" spans="1:30" s="41" customFormat="1">
      <c r="B102" s="25"/>
      <c r="C102" s="57"/>
      <c r="D102" s="57"/>
      <c r="E102" s="24"/>
      <c r="F102" s="24"/>
      <c r="G102" s="34"/>
      <c r="H102" s="34"/>
      <c r="I102" s="32"/>
      <c r="J102" s="56"/>
      <c r="K102" s="32"/>
    </row>
    <row r="103" spans="1:30" s="41" customFormat="1">
      <c r="B103" s="139"/>
      <c r="C103" s="139"/>
      <c r="D103" s="139"/>
      <c r="E103" s="139"/>
      <c r="F103" s="24"/>
      <c r="G103" s="34"/>
      <c r="H103" s="34"/>
      <c r="I103" s="32"/>
      <c r="J103" s="56"/>
      <c r="K103" s="32"/>
    </row>
    <row r="104" spans="1:30" s="41" customFormat="1">
      <c r="B104" s="154"/>
      <c r="C104" s="154"/>
      <c r="D104" s="154"/>
      <c r="E104" s="24"/>
      <c r="F104" s="24"/>
      <c r="G104" s="34"/>
      <c r="H104" s="34"/>
      <c r="I104" s="32"/>
      <c r="J104" s="56"/>
    </row>
    <row r="105" spans="1:30" s="41" customFormat="1">
      <c r="B105" s="154"/>
      <c r="C105" s="154"/>
      <c r="D105" s="154"/>
      <c r="E105" s="24"/>
      <c r="F105" s="24"/>
      <c r="G105" s="141"/>
      <c r="H105" s="141"/>
      <c r="I105" s="141"/>
      <c r="J105" s="56"/>
      <c r="K105" s="33"/>
    </row>
    <row r="106" spans="1:30" s="41" customFormat="1">
      <c r="B106" s="154"/>
      <c r="C106" s="154"/>
      <c r="D106" s="154"/>
      <c r="E106" s="54"/>
      <c r="F106" s="54"/>
      <c r="G106" s="54"/>
      <c r="H106" s="34"/>
      <c r="I106" s="32"/>
      <c r="J106" s="56"/>
      <c r="K106" s="33"/>
    </row>
    <row r="107" spans="1:30">
      <c r="B107" s="33"/>
      <c r="C107" s="32"/>
      <c r="D107" s="32"/>
      <c r="E107" s="34"/>
      <c r="F107" s="34"/>
      <c r="G107" s="34"/>
      <c r="H107" s="34"/>
      <c r="I107" s="32"/>
      <c r="J107" s="34"/>
      <c r="K107" s="34"/>
    </row>
    <row r="108" spans="1:30">
      <c r="B108" s="155"/>
      <c r="C108" s="155"/>
      <c r="D108" s="155"/>
      <c r="E108" s="24"/>
      <c r="F108" s="24"/>
      <c r="G108" s="34"/>
      <c r="H108" s="34"/>
      <c r="I108" s="32"/>
      <c r="J108" s="34"/>
      <c r="K108" s="34"/>
    </row>
    <row r="109" spans="1:30">
      <c r="B109" s="154"/>
      <c r="C109" s="154"/>
      <c r="D109" s="154"/>
      <c r="E109" s="24"/>
      <c r="F109" s="24"/>
      <c r="G109" s="141"/>
      <c r="H109" s="141"/>
      <c r="I109" s="141"/>
      <c r="J109" s="56"/>
      <c r="K109" s="32"/>
    </row>
    <row r="110" spans="1:30" s="34" customFormat="1">
      <c r="A110" s="58"/>
      <c r="B110" s="33"/>
      <c r="C110" s="32"/>
      <c r="D110" s="32"/>
      <c r="I110" s="32"/>
      <c r="J110" s="56"/>
      <c r="L110" s="23"/>
      <c r="M110" s="23"/>
      <c r="N110" s="23"/>
      <c r="O110" s="23"/>
      <c r="P110" s="23"/>
      <c r="Q110" s="23"/>
      <c r="R110" s="23"/>
      <c r="S110" s="23"/>
      <c r="T110" s="23"/>
      <c r="U110" s="23"/>
      <c r="V110" s="23"/>
      <c r="W110" s="23"/>
      <c r="X110" s="23"/>
      <c r="Y110" s="23"/>
      <c r="Z110" s="23"/>
      <c r="AA110" s="23"/>
      <c r="AB110" s="23"/>
      <c r="AC110" s="23"/>
      <c r="AD110" s="23"/>
    </row>
    <row r="111" spans="1:30" s="34" customFormat="1">
      <c r="A111" s="58"/>
      <c r="B111" s="33"/>
      <c r="C111" s="32"/>
      <c r="D111" s="32"/>
      <c r="I111" s="32"/>
      <c r="J111" s="56"/>
      <c r="K111" s="32"/>
      <c r="L111" s="23"/>
      <c r="M111" s="23"/>
      <c r="N111" s="23"/>
      <c r="O111" s="23"/>
      <c r="P111" s="23"/>
      <c r="Q111" s="23"/>
      <c r="R111" s="23"/>
      <c r="S111" s="23"/>
      <c r="T111" s="23"/>
      <c r="U111" s="23"/>
      <c r="V111" s="23"/>
      <c r="W111" s="23"/>
      <c r="X111" s="23"/>
      <c r="Y111" s="23"/>
      <c r="Z111" s="23"/>
      <c r="AA111" s="23"/>
      <c r="AB111" s="23"/>
      <c r="AC111" s="23"/>
      <c r="AD111" s="23"/>
    </row>
    <row r="112" spans="1:30">
      <c r="J112" s="56"/>
    </row>
  </sheetData>
  <autoFilter ref="B32:K83" xr:uid="{B2810AB1-2F07-4053-A3C4-2647A0D1A999}">
    <filterColumn colId="1" showButton="0"/>
    <filterColumn colId="2" showButton="0"/>
    <filterColumn colId="4" showButton="0"/>
  </autoFilter>
  <mergeCells count="136">
    <mergeCell ref="B108:D108"/>
    <mergeCell ref="B109:D109"/>
    <mergeCell ref="G109:I109"/>
    <mergeCell ref="B89:D89"/>
    <mergeCell ref="B90:D90"/>
    <mergeCell ref="B100:D100"/>
    <mergeCell ref="B101:D101"/>
    <mergeCell ref="B103:E103"/>
    <mergeCell ref="B104:D104"/>
    <mergeCell ref="B105:D105"/>
    <mergeCell ref="G105:I105"/>
    <mergeCell ref="B106:D106"/>
    <mergeCell ref="B97:D97"/>
    <mergeCell ref="B98:D98"/>
    <mergeCell ref="B99:D99"/>
    <mergeCell ref="B93:D93"/>
    <mergeCell ref="B94:D94"/>
    <mergeCell ref="B95:D95"/>
    <mergeCell ref="B96:D96"/>
    <mergeCell ref="C84:E84"/>
    <mergeCell ref="F84:G84"/>
    <mergeCell ref="B85:D85"/>
    <mergeCell ref="B88:E88"/>
    <mergeCell ref="C76:E76"/>
    <mergeCell ref="F76:G76"/>
    <mergeCell ref="C77:E77"/>
    <mergeCell ref="F77:G77"/>
    <mergeCell ref="C78:E78"/>
    <mergeCell ref="F78:G78"/>
    <mergeCell ref="C82:E82"/>
    <mergeCell ref="F82:G82"/>
    <mergeCell ref="C79:E79"/>
    <mergeCell ref="F79:G79"/>
    <mergeCell ref="C80:E80"/>
    <mergeCell ref="F80:G80"/>
    <mergeCell ref="C81:E81"/>
    <mergeCell ref="F81:G81"/>
    <mergeCell ref="C83:E83"/>
    <mergeCell ref="F83:G83"/>
    <mergeCell ref="C73:E73"/>
    <mergeCell ref="F73:G73"/>
    <mergeCell ref="C74:E74"/>
    <mergeCell ref="F74:G74"/>
    <mergeCell ref="C75:E75"/>
    <mergeCell ref="F75:G75"/>
    <mergeCell ref="C70:E70"/>
    <mergeCell ref="F70:G70"/>
    <mergeCell ref="C71:E71"/>
    <mergeCell ref="F71:G71"/>
    <mergeCell ref="C72:E72"/>
    <mergeCell ref="F72:G72"/>
    <mergeCell ref="C67:E67"/>
    <mergeCell ref="F67:G67"/>
    <mergeCell ref="C68:E68"/>
    <mergeCell ref="F68:G68"/>
    <mergeCell ref="C69:E69"/>
    <mergeCell ref="F69:G69"/>
    <mergeCell ref="C64:E64"/>
    <mergeCell ref="F64:G64"/>
    <mergeCell ref="C65:E65"/>
    <mergeCell ref="F65:G65"/>
    <mergeCell ref="C66:E66"/>
    <mergeCell ref="F66:G66"/>
    <mergeCell ref="C61:E61"/>
    <mergeCell ref="F61:G61"/>
    <mergeCell ref="C62:E62"/>
    <mergeCell ref="F62:G62"/>
    <mergeCell ref="C63:E63"/>
    <mergeCell ref="F63:G63"/>
    <mergeCell ref="C58:E58"/>
    <mergeCell ref="F58:G58"/>
    <mergeCell ref="C59:E59"/>
    <mergeCell ref="F59:G59"/>
    <mergeCell ref="C60:E60"/>
    <mergeCell ref="F60:G60"/>
    <mergeCell ref="C55:E55"/>
    <mergeCell ref="F55:G55"/>
    <mergeCell ref="C56:E56"/>
    <mergeCell ref="F56:G56"/>
    <mergeCell ref="C57:E57"/>
    <mergeCell ref="F57:G57"/>
    <mergeCell ref="C52:E52"/>
    <mergeCell ref="F52:G52"/>
    <mergeCell ref="C53:E53"/>
    <mergeCell ref="F53:G53"/>
    <mergeCell ref="C54:E54"/>
    <mergeCell ref="F54:G54"/>
    <mergeCell ref="C49:E49"/>
    <mergeCell ref="F49:G49"/>
    <mergeCell ref="C50:E50"/>
    <mergeCell ref="F50:G50"/>
    <mergeCell ref="C51:E51"/>
    <mergeCell ref="F51:G51"/>
    <mergeCell ref="C46:E46"/>
    <mergeCell ref="F46:G46"/>
    <mergeCell ref="C47:E47"/>
    <mergeCell ref="F47:G47"/>
    <mergeCell ref="C48:E48"/>
    <mergeCell ref="F48:G48"/>
    <mergeCell ref="C43:E43"/>
    <mergeCell ref="F43:G43"/>
    <mergeCell ref="C44:E44"/>
    <mergeCell ref="F44:G44"/>
    <mergeCell ref="C45:E45"/>
    <mergeCell ref="F45:G45"/>
    <mergeCell ref="C40:E40"/>
    <mergeCell ref="F40:G40"/>
    <mergeCell ref="C41:E41"/>
    <mergeCell ref="F41:G41"/>
    <mergeCell ref="C42:E42"/>
    <mergeCell ref="F42:G42"/>
    <mergeCell ref="C37:E37"/>
    <mergeCell ref="F37:G37"/>
    <mergeCell ref="C38:E38"/>
    <mergeCell ref="F38:G38"/>
    <mergeCell ref="C39:E39"/>
    <mergeCell ref="F39:G39"/>
    <mergeCell ref="C34:E34"/>
    <mergeCell ref="F34:G34"/>
    <mergeCell ref="C35:E35"/>
    <mergeCell ref="F35:G35"/>
    <mergeCell ref="C36:E36"/>
    <mergeCell ref="F36:G36"/>
    <mergeCell ref="C25:D25"/>
    <mergeCell ref="C26:D26"/>
    <mergeCell ref="C27:D27"/>
    <mergeCell ref="B32:J32"/>
    <mergeCell ref="B15:K15"/>
    <mergeCell ref="E9:K9"/>
    <mergeCell ref="B13:B14"/>
    <mergeCell ref="C13:C14"/>
    <mergeCell ref="D13:D14"/>
    <mergeCell ref="E13:E14"/>
    <mergeCell ref="G13:I13"/>
    <mergeCell ref="J13:J14"/>
    <mergeCell ref="K13:K14"/>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7BCA8-0EFE-440C-B4B7-C04CEBB9B073}">
  <sheetPr>
    <tabColor rgb="FFFFFF00"/>
  </sheetPr>
  <dimension ref="A2:AD112"/>
  <sheetViews>
    <sheetView zoomScale="52" workbookViewId="0">
      <selection activeCell="J16" sqref="J16:K16"/>
    </sheetView>
  </sheetViews>
  <sheetFormatPr defaultColWidth="8.90625" defaultRowHeight="21.5"/>
  <cols>
    <col min="1" max="1" width="8.90625" style="23"/>
    <col min="2" max="2" width="29.90625" style="22" customWidth="1"/>
    <col min="3" max="3" width="21.90625" style="21" customWidth="1"/>
    <col min="4" max="4" width="23.453125" style="21" customWidth="1"/>
    <col min="5" max="5" width="47.08984375" style="23" customWidth="1"/>
    <col min="6" max="6" width="14.90625" style="23" customWidth="1"/>
    <col min="7" max="7" width="12.90625" style="23" customWidth="1"/>
    <col min="8" max="8" width="13.54296875" style="23" customWidth="1"/>
    <col min="9" max="9" width="14.90625" style="23" customWidth="1"/>
    <col min="10" max="10" width="19.90625" style="23" customWidth="1"/>
    <col min="11" max="11" width="35" style="22" customWidth="1"/>
    <col min="12" max="16384" width="8.90625" style="23"/>
  </cols>
  <sheetData>
    <row r="2" spans="2:11" ht="42" customHeight="1">
      <c r="B2" s="24" t="s">
        <v>99</v>
      </c>
      <c r="C2" s="36" t="s">
        <v>251</v>
      </c>
    </row>
    <row r="3" spans="2:11" ht="21" customHeight="1">
      <c r="B3" s="24" t="s">
        <v>100</v>
      </c>
      <c r="C3" s="25"/>
      <c r="E3" s="23" t="s">
        <v>284</v>
      </c>
      <c r="F3" s="23">
        <f>1*10</f>
        <v>10</v>
      </c>
    </row>
    <row r="4" spans="2:11" ht="21" customHeight="1">
      <c r="B4" s="24" t="s">
        <v>101</v>
      </c>
      <c r="C4" s="32" t="s">
        <v>216</v>
      </c>
    </row>
    <row r="5" spans="2:11" ht="21" customHeight="1">
      <c r="B5" s="24" t="s">
        <v>102</v>
      </c>
      <c r="C5" s="25" t="s">
        <v>287</v>
      </c>
    </row>
    <row r="6" spans="2:11" ht="21" customHeight="1">
      <c r="B6" s="24" t="s">
        <v>103</v>
      </c>
      <c r="C6" s="25"/>
    </row>
    <row r="7" spans="2:11" ht="21" customHeight="1">
      <c r="B7" s="24" t="s">
        <v>104</v>
      </c>
      <c r="C7" s="25">
        <v>1</v>
      </c>
    </row>
    <row r="8" spans="2:11" ht="21" customHeight="1">
      <c r="B8" s="24" t="s">
        <v>105</v>
      </c>
      <c r="C8" s="25" t="s">
        <v>283</v>
      </c>
    </row>
    <row r="9" spans="2:11" ht="41.4" customHeight="1">
      <c r="B9" s="26" t="s">
        <v>106</v>
      </c>
      <c r="C9" s="25">
        <f>C7+1</f>
        <v>2</v>
      </c>
      <c r="E9" s="135"/>
      <c r="F9" s="135"/>
      <c r="G9" s="135"/>
      <c r="H9" s="135"/>
      <c r="I9" s="135"/>
      <c r="J9" s="135"/>
      <c r="K9" s="135"/>
    </row>
    <row r="10" spans="2:11" ht="21" customHeight="1">
      <c r="B10" s="24" t="s">
        <v>107</v>
      </c>
      <c r="C10" s="25" t="s">
        <v>217</v>
      </c>
      <c r="J10" s="27"/>
    </row>
    <row r="11" spans="2:11" ht="21" customHeight="1">
      <c r="B11" s="24" t="s">
        <v>108</v>
      </c>
      <c r="C11" s="25" t="s">
        <v>218</v>
      </c>
    </row>
    <row r="12" spans="2:11">
      <c r="B12" s="28"/>
      <c r="C12" s="29"/>
    </row>
    <row r="13" spans="2:11" ht="15" customHeight="1">
      <c r="B13" s="136" t="s">
        <v>109</v>
      </c>
      <c r="C13" s="136" t="s">
        <v>110</v>
      </c>
      <c r="D13" s="136" t="s">
        <v>111</v>
      </c>
      <c r="E13" s="136" t="s">
        <v>112</v>
      </c>
      <c r="F13" s="30"/>
      <c r="G13" s="136" t="s">
        <v>113</v>
      </c>
      <c r="H13" s="136"/>
      <c r="I13" s="136"/>
      <c r="J13" s="136" t="s">
        <v>114</v>
      </c>
      <c r="K13" s="136" t="s">
        <v>115</v>
      </c>
    </row>
    <row r="14" spans="2:11" ht="15" customHeight="1">
      <c r="B14" s="136"/>
      <c r="C14" s="136"/>
      <c r="D14" s="136"/>
      <c r="E14" s="136"/>
      <c r="F14" s="30" t="s">
        <v>116</v>
      </c>
      <c r="G14" s="30" t="s">
        <v>117</v>
      </c>
      <c r="H14" s="30" t="s">
        <v>118</v>
      </c>
      <c r="I14" s="30" t="s">
        <v>119</v>
      </c>
      <c r="J14" s="136"/>
      <c r="K14" s="136"/>
    </row>
    <row r="15" spans="2:11" ht="18.649999999999999" customHeight="1">
      <c r="B15" s="132" t="s">
        <v>120</v>
      </c>
      <c r="C15" s="132"/>
      <c r="D15" s="132"/>
      <c r="E15" s="132"/>
      <c r="F15" s="132"/>
      <c r="G15" s="132"/>
      <c r="H15" s="132"/>
      <c r="I15" s="132"/>
      <c r="J15" s="132"/>
      <c r="K15" s="132"/>
    </row>
    <row r="16" spans="2:11">
      <c r="B16" s="31" t="s">
        <v>219</v>
      </c>
      <c r="C16" s="32" t="s">
        <v>220</v>
      </c>
      <c r="D16" s="32" t="s">
        <v>221</v>
      </c>
      <c r="E16" s="32" t="s">
        <v>222</v>
      </c>
      <c r="F16" s="32">
        <v>2</v>
      </c>
      <c r="G16" s="32">
        <f>+F3+3.5+3.5</f>
        <v>17</v>
      </c>
      <c r="H16" s="32"/>
      <c r="I16" s="33"/>
      <c r="J16" s="32"/>
      <c r="K16" s="32"/>
    </row>
    <row r="17" spans="2:11">
      <c r="B17" s="33"/>
      <c r="C17" s="32"/>
      <c r="D17" s="32"/>
      <c r="E17" s="34"/>
      <c r="F17" s="32"/>
      <c r="G17" s="32"/>
      <c r="H17" s="34"/>
      <c r="I17" s="34"/>
      <c r="J17" s="32"/>
      <c r="K17" s="33"/>
    </row>
    <row r="18" spans="2:11">
      <c r="B18" s="33"/>
      <c r="C18" s="32"/>
      <c r="D18" s="32"/>
      <c r="E18" s="34"/>
      <c r="F18" s="32"/>
      <c r="G18" s="32"/>
      <c r="H18" s="34"/>
      <c r="I18" s="34"/>
      <c r="J18" s="32"/>
      <c r="K18" s="33"/>
    </row>
    <row r="19" spans="2:11">
      <c r="B19" s="33"/>
      <c r="C19" s="32"/>
      <c r="D19" s="32"/>
      <c r="E19" s="34"/>
      <c r="F19" s="32"/>
      <c r="G19" s="32"/>
      <c r="H19" s="34"/>
      <c r="I19" s="34"/>
      <c r="J19" s="32"/>
      <c r="K19" s="33"/>
    </row>
    <row r="20" spans="2:11" ht="22.5" customHeight="1">
      <c r="B20" s="35" t="s">
        <v>121</v>
      </c>
      <c r="C20" s="25"/>
      <c r="D20" s="25"/>
      <c r="E20" s="36"/>
      <c r="F20" s="36"/>
      <c r="G20" s="37"/>
      <c r="H20" s="34"/>
      <c r="I20" s="30"/>
      <c r="J20" s="38"/>
      <c r="K20" s="33"/>
    </row>
    <row r="21" spans="2:11" ht="22.5" customHeight="1">
      <c r="B21" s="35"/>
      <c r="C21" s="36" t="s">
        <v>219</v>
      </c>
      <c r="D21" s="31"/>
      <c r="E21" s="36"/>
      <c r="F21" s="36"/>
      <c r="G21" s="37"/>
      <c r="H21" s="34"/>
      <c r="I21" s="25" t="s">
        <v>14</v>
      </c>
      <c r="J21" s="38">
        <f>+J16</f>
        <v>0</v>
      </c>
      <c r="K21" s="33"/>
    </row>
    <row r="22" spans="2:11" ht="22.5" customHeight="1">
      <c r="B22" s="35"/>
      <c r="C22" s="78"/>
      <c r="D22" s="33"/>
      <c r="E22" s="31"/>
      <c r="F22" s="31"/>
      <c r="G22" s="32"/>
      <c r="H22" s="32"/>
      <c r="I22" s="25"/>
      <c r="J22" s="38"/>
      <c r="K22" s="33"/>
    </row>
    <row r="23" spans="2:11" ht="22.5" customHeight="1">
      <c r="B23" s="35"/>
      <c r="C23" s="78"/>
      <c r="D23" s="33"/>
      <c r="E23" s="31"/>
      <c r="F23" s="31"/>
      <c r="G23" s="32"/>
      <c r="H23" s="32"/>
      <c r="I23" s="25"/>
      <c r="J23" s="38"/>
      <c r="K23" s="33"/>
    </row>
    <row r="24" spans="2:11" ht="22.5" customHeight="1">
      <c r="B24" s="35"/>
      <c r="C24" s="78"/>
      <c r="D24" s="33"/>
      <c r="E24" s="31"/>
      <c r="F24" s="31"/>
      <c r="G24" s="32"/>
      <c r="H24" s="32"/>
      <c r="I24" s="25"/>
      <c r="J24" s="38"/>
      <c r="K24" s="33"/>
    </row>
    <row r="25" spans="2:11" ht="22.5" customHeight="1">
      <c r="B25" s="35"/>
      <c r="C25" s="139"/>
      <c r="D25" s="139"/>
      <c r="E25" s="31"/>
      <c r="F25" s="31"/>
      <c r="G25" s="32"/>
      <c r="H25" s="32"/>
      <c r="I25" s="25"/>
      <c r="J25" s="38"/>
      <c r="K25" s="33"/>
    </row>
    <row r="26" spans="2:11" ht="22.5" customHeight="1">
      <c r="B26" s="35"/>
      <c r="C26" s="134"/>
      <c r="D26" s="134"/>
      <c r="E26" s="31"/>
      <c r="F26" s="31"/>
      <c r="G26" s="32"/>
      <c r="H26" s="32"/>
      <c r="I26" s="25"/>
      <c r="J26" s="38"/>
      <c r="K26" s="33"/>
    </row>
    <row r="27" spans="2:11" ht="22.5" customHeight="1">
      <c r="B27" s="33"/>
      <c r="C27" s="141"/>
      <c r="D27" s="141"/>
      <c r="E27" s="34"/>
      <c r="F27" s="34"/>
      <c r="G27" s="34"/>
      <c r="H27" s="34"/>
      <c r="I27" s="34"/>
      <c r="J27" s="38"/>
      <c r="K27" s="33"/>
    </row>
    <row r="28" spans="2:11" ht="21.65" customHeight="1">
      <c r="B28" s="33"/>
      <c r="C28" s="34"/>
      <c r="D28" s="34"/>
      <c r="E28" s="34"/>
      <c r="F28" s="34"/>
      <c r="G28" s="34"/>
      <c r="H28" s="34"/>
      <c r="I28" s="34"/>
      <c r="J28" s="38"/>
      <c r="K28" s="39"/>
    </row>
    <row r="29" spans="2:11" ht="21.65" customHeight="1">
      <c r="B29" s="31"/>
      <c r="C29" s="34"/>
      <c r="D29" s="34"/>
      <c r="E29" s="34"/>
      <c r="F29" s="34"/>
      <c r="G29" s="34"/>
      <c r="H29" s="34"/>
      <c r="I29" s="34"/>
      <c r="J29" s="38"/>
      <c r="K29" s="39"/>
    </row>
    <row r="30" spans="2:11">
      <c r="B30" s="31"/>
      <c r="C30" s="31"/>
      <c r="D30" s="31"/>
      <c r="E30" s="31"/>
      <c r="F30" s="31"/>
      <c r="G30" s="34"/>
      <c r="H30" s="34"/>
      <c r="I30" s="34"/>
      <c r="J30" s="39"/>
      <c r="K30" s="33"/>
    </row>
    <row r="31" spans="2:11">
      <c r="B31" s="33"/>
      <c r="C31" s="32"/>
      <c r="D31" s="32"/>
      <c r="E31" s="34"/>
      <c r="F31" s="34"/>
      <c r="G31" s="34"/>
      <c r="H31" s="34"/>
      <c r="I31" s="34"/>
      <c r="J31" s="34"/>
      <c r="K31" s="33"/>
    </row>
    <row r="32" spans="2:11" ht="23">
      <c r="B32" s="142" t="s">
        <v>122</v>
      </c>
      <c r="C32" s="142"/>
      <c r="D32" s="142"/>
      <c r="E32" s="142"/>
      <c r="F32" s="142"/>
      <c r="G32" s="142"/>
      <c r="H32" s="142"/>
      <c r="I32" s="142"/>
      <c r="J32" s="142"/>
      <c r="K32" s="33"/>
    </row>
    <row r="33" spans="2:11">
      <c r="B33" s="32"/>
      <c r="C33" s="32"/>
      <c r="D33" s="32"/>
      <c r="E33" s="34"/>
      <c r="F33" s="34"/>
      <c r="G33" s="34"/>
      <c r="H33" s="34"/>
      <c r="I33" s="34"/>
      <c r="J33" s="34"/>
      <c r="K33" s="33"/>
    </row>
    <row r="34" spans="2:11" s="41" customFormat="1" ht="29.15" customHeight="1">
      <c r="B34" s="36" t="s">
        <v>0</v>
      </c>
      <c r="C34" s="140" t="s">
        <v>1</v>
      </c>
      <c r="D34" s="140"/>
      <c r="E34" s="140"/>
      <c r="F34" s="140" t="s">
        <v>2</v>
      </c>
      <c r="G34" s="140"/>
      <c r="H34" s="25" t="s">
        <v>3</v>
      </c>
      <c r="I34" s="25" t="s">
        <v>4</v>
      </c>
      <c r="J34" s="25" t="s">
        <v>123</v>
      </c>
      <c r="K34" s="25" t="s">
        <v>124</v>
      </c>
    </row>
    <row r="35" spans="2:11" s="41" customFormat="1" ht="162" customHeight="1">
      <c r="B35" s="42">
        <v>1</v>
      </c>
      <c r="C35" s="137" t="s">
        <v>183</v>
      </c>
      <c r="D35" s="137"/>
      <c r="E35" s="137"/>
      <c r="F35" s="138" t="s">
        <v>7</v>
      </c>
      <c r="G35" s="138"/>
      <c r="H35" s="43" t="s">
        <v>125</v>
      </c>
      <c r="I35" s="44">
        <v>1</v>
      </c>
      <c r="J35" s="45"/>
      <c r="K35" s="42"/>
    </row>
    <row r="36" spans="2:11" s="41" customFormat="1" ht="209.5" customHeight="1">
      <c r="B36" s="42">
        <v>2</v>
      </c>
      <c r="C36" s="137" t="s">
        <v>184</v>
      </c>
      <c r="D36" s="137"/>
      <c r="E36" s="137"/>
      <c r="F36" s="138" t="s">
        <v>9</v>
      </c>
      <c r="G36" s="138"/>
      <c r="H36" s="42" t="s">
        <v>10</v>
      </c>
      <c r="I36" s="42"/>
      <c r="J36" s="45"/>
      <c r="K36" s="42"/>
    </row>
    <row r="37" spans="2:11" s="41" customFormat="1" ht="236.5" customHeight="1">
      <c r="B37" s="42">
        <v>3</v>
      </c>
      <c r="C37" s="137" t="s">
        <v>185</v>
      </c>
      <c r="D37" s="137"/>
      <c r="E37" s="137"/>
      <c r="F37" s="138" t="s">
        <v>11</v>
      </c>
      <c r="G37" s="138"/>
      <c r="H37" s="42" t="s">
        <v>12</v>
      </c>
      <c r="I37" s="42"/>
      <c r="J37" s="45"/>
      <c r="K37" s="42"/>
    </row>
    <row r="38" spans="2:11" s="41" customFormat="1" ht="195" customHeight="1">
      <c r="B38" s="42">
        <v>4</v>
      </c>
      <c r="C38" s="137" t="s">
        <v>186</v>
      </c>
      <c r="D38" s="137"/>
      <c r="E38" s="137"/>
      <c r="F38" s="138" t="s">
        <v>13</v>
      </c>
      <c r="G38" s="138"/>
      <c r="H38" s="42" t="s">
        <v>14</v>
      </c>
      <c r="I38" s="42"/>
      <c r="J38" s="45"/>
      <c r="K38" s="42"/>
    </row>
    <row r="39" spans="2:11" s="41" customFormat="1" ht="88.4" customHeight="1">
      <c r="B39" s="42">
        <v>5</v>
      </c>
      <c r="C39" s="137" t="s">
        <v>187</v>
      </c>
      <c r="D39" s="137"/>
      <c r="E39" s="137"/>
      <c r="F39" s="138" t="s">
        <v>15</v>
      </c>
      <c r="G39" s="138"/>
      <c r="H39" s="42" t="s">
        <v>10</v>
      </c>
      <c r="I39" s="44">
        <f>+J97</f>
        <v>0</v>
      </c>
      <c r="J39" s="45"/>
      <c r="K39" s="42"/>
    </row>
    <row r="40" spans="2:11" s="41" customFormat="1" ht="272.5" customHeight="1">
      <c r="B40" s="42">
        <v>6</v>
      </c>
      <c r="C40" s="137" t="s">
        <v>188</v>
      </c>
      <c r="D40" s="137"/>
      <c r="E40" s="137"/>
      <c r="F40" s="138" t="s">
        <v>16</v>
      </c>
      <c r="G40" s="138"/>
      <c r="H40" s="43" t="s">
        <v>17</v>
      </c>
      <c r="I40" s="44"/>
      <c r="J40" s="45"/>
      <c r="K40" s="42"/>
    </row>
    <row r="41" spans="2:11" s="41" customFormat="1" ht="192" customHeight="1">
      <c r="B41" s="42">
        <v>7</v>
      </c>
      <c r="C41" s="137" t="s">
        <v>189</v>
      </c>
      <c r="D41" s="137"/>
      <c r="E41" s="137"/>
      <c r="F41" s="138" t="s">
        <v>18</v>
      </c>
      <c r="G41" s="138"/>
      <c r="H41" s="43" t="s">
        <v>19</v>
      </c>
      <c r="I41" s="42"/>
      <c r="J41" s="45"/>
      <c r="K41" s="42"/>
    </row>
    <row r="42" spans="2:11" s="41" customFormat="1" ht="232.75" customHeight="1">
      <c r="B42" s="42">
        <v>8</v>
      </c>
      <c r="C42" s="137" t="s">
        <v>190</v>
      </c>
      <c r="D42" s="137"/>
      <c r="E42" s="137"/>
      <c r="F42" s="138" t="s">
        <v>182</v>
      </c>
      <c r="G42" s="138"/>
      <c r="H42" s="43" t="s">
        <v>21</v>
      </c>
      <c r="I42" s="42"/>
      <c r="J42" s="45"/>
      <c r="K42" s="42"/>
    </row>
    <row r="43" spans="2:11" s="41" customFormat="1" ht="292.5" customHeight="1">
      <c r="B43" s="42">
        <v>9</v>
      </c>
      <c r="C43" s="137" t="s">
        <v>191</v>
      </c>
      <c r="D43" s="137"/>
      <c r="E43" s="137"/>
      <c r="F43" s="138" t="s">
        <v>22</v>
      </c>
      <c r="G43" s="138"/>
      <c r="H43" s="43" t="s">
        <v>23</v>
      </c>
      <c r="I43" s="42"/>
      <c r="J43" s="45"/>
      <c r="K43" s="42"/>
    </row>
    <row r="44" spans="2:11" s="41" customFormat="1" ht="262.64999999999998" customHeight="1">
      <c r="B44" s="42">
        <v>10</v>
      </c>
      <c r="C44" s="137" t="s">
        <v>192</v>
      </c>
      <c r="D44" s="137"/>
      <c r="E44" s="137"/>
      <c r="F44" s="138" t="s">
        <v>24</v>
      </c>
      <c r="G44" s="138"/>
      <c r="H44" s="43" t="s">
        <v>23</v>
      </c>
      <c r="I44" s="42"/>
      <c r="J44" s="45"/>
      <c r="K44" s="42"/>
    </row>
    <row r="45" spans="2:11" s="41" customFormat="1" ht="249" customHeight="1">
      <c r="B45" s="42">
        <v>11</v>
      </c>
      <c r="C45" s="137" t="s">
        <v>193</v>
      </c>
      <c r="D45" s="137"/>
      <c r="E45" s="137"/>
      <c r="F45" s="138" t="s">
        <v>25</v>
      </c>
      <c r="G45" s="138"/>
      <c r="H45" s="43" t="s">
        <v>23</v>
      </c>
      <c r="I45" s="42"/>
      <c r="J45" s="45"/>
      <c r="K45" s="42"/>
    </row>
    <row r="46" spans="2:11" s="41" customFormat="1" ht="145.65" customHeight="1">
      <c r="B46" s="42">
        <v>12</v>
      </c>
      <c r="C46" s="137" t="s">
        <v>194</v>
      </c>
      <c r="D46" s="137"/>
      <c r="E46" s="137"/>
      <c r="F46" s="138" t="s">
        <v>26</v>
      </c>
      <c r="G46" s="138"/>
      <c r="H46" s="43" t="s">
        <v>23</v>
      </c>
      <c r="I46" s="42"/>
      <c r="J46" s="45"/>
      <c r="K46" s="42"/>
    </row>
    <row r="47" spans="2:11" s="41" customFormat="1" ht="282.64999999999998" customHeight="1">
      <c r="B47" s="42">
        <v>13</v>
      </c>
      <c r="C47" s="137" t="s">
        <v>195</v>
      </c>
      <c r="D47" s="137"/>
      <c r="E47" s="137"/>
      <c r="F47" s="138" t="s">
        <v>27</v>
      </c>
      <c r="G47" s="138"/>
      <c r="H47" s="43" t="s">
        <v>23</v>
      </c>
      <c r="I47" s="42"/>
      <c r="J47" s="45"/>
      <c r="K47" s="42"/>
    </row>
    <row r="48" spans="2:11" s="41" customFormat="1" ht="166.75" customHeight="1">
      <c r="B48" s="42">
        <v>14</v>
      </c>
      <c r="C48" s="137" t="s">
        <v>196</v>
      </c>
      <c r="D48" s="137"/>
      <c r="E48" s="137"/>
      <c r="F48" s="138" t="s">
        <v>28</v>
      </c>
      <c r="G48" s="138"/>
      <c r="H48" s="43" t="s">
        <v>23</v>
      </c>
      <c r="I48" s="42"/>
      <c r="J48" s="45"/>
      <c r="K48" s="42"/>
    </row>
    <row r="49" spans="2:11" s="41" customFormat="1" ht="270.64999999999998" customHeight="1">
      <c r="B49" s="42">
        <v>15</v>
      </c>
      <c r="C49" s="137" t="s">
        <v>197</v>
      </c>
      <c r="D49" s="137"/>
      <c r="E49" s="137"/>
      <c r="F49" s="138" t="s">
        <v>29</v>
      </c>
      <c r="G49" s="138"/>
      <c r="H49" s="42" t="s">
        <v>10</v>
      </c>
      <c r="I49" s="42"/>
      <c r="J49" s="45"/>
      <c r="K49" s="42"/>
    </row>
    <row r="50" spans="2:11" s="41" customFormat="1" ht="200.5" customHeight="1">
      <c r="B50" s="42">
        <v>16</v>
      </c>
      <c r="C50" s="137" t="s">
        <v>198</v>
      </c>
      <c r="D50" s="137"/>
      <c r="E50" s="137"/>
      <c r="F50" s="138" t="s">
        <v>30</v>
      </c>
      <c r="G50" s="138"/>
      <c r="H50" s="42"/>
      <c r="I50" s="42"/>
      <c r="J50" s="45"/>
      <c r="K50" s="42"/>
    </row>
    <row r="51" spans="2:11" s="41" customFormat="1" ht="52.75" customHeight="1">
      <c r="B51" s="42">
        <v>17</v>
      </c>
      <c r="C51" s="143" t="s">
        <v>126</v>
      </c>
      <c r="D51" s="143"/>
      <c r="E51" s="143"/>
      <c r="F51" s="138" t="s">
        <v>127</v>
      </c>
      <c r="G51" s="138"/>
      <c r="H51" s="46"/>
      <c r="I51" s="42"/>
      <c r="J51" s="45"/>
      <c r="K51" s="42"/>
    </row>
    <row r="52" spans="2:11" s="41" customFormat="1" ht="87" customHeight="1">
      <c r="B52" s="42">
        <v>18</v>
      </c>
      <c r="C52" s="137" t="s">
        <v>199</v>
      </c>
      <c r="D52" s="137"/>
      <c r="E52" s="137"/>
      <c r="F52" s="138" t="s">
        <v>31</v>
      </c>
      <c r="G52" s="138"/>
      <c r="H52" s="42" t="s">
        <v>10</v>
      </c>
      <c r="I52" s="42"/>
      <c r="J52" s="45"/>
      <c r="K52" s="42"/>
    </row>
    <row r="53" spans="2:11" s="41" customFormat="1" ht="163.4" customHeight="1">
      <c r="B53" s="42">
        <v>19</v>
      </c>
      <c r="C53" s="137" t="s">
        <v>200</v>
      </c>
      <c r="D53" s="137"/>
      <c r="E53" s="137"/>
      <c r="F53" s="138" t="s">
        <v>32</v>
      </c>
      <c r="G53" s="138"/>
      <c r="H53" s="42" t="s">
        <v>10</v>
      </c>
      <c r="I53" s="44"/>
      <c r="J53" s="45"/>
      <c r="K53" s="32"/>
    </row>
    <row r="54" spans="2:11" s="41" customFormat="1" ht="122.4" customHeight="1">
      <c r="B54" s="42">
        <v>20</v>
      </c>
      <c r="C54" s="137" t="s">
        <v>201</v>
      </c>
      <c r="D54" s="137"/>
      <c r="E54" s="137"/>
      <c r="F54" s="138" t="s">
        <v>33</v>
      </c>
      <c r="G54" s="138"/>
      <c r="H54" s="42" t="s">
        <v>10</v>
      </c>
      <c r="I54" s="44">
        <f>+J101</f>
        <v>0</v>
      </c>
      <c r="J54" s="45"/>
      <c r="K54" s="42"/>
    </row>
    <row r="55" spans="2:11" s="41" customFormat="1" ht="103.75" customHeight="1">
      <c r="B55" s="42">
        <v>21</v>
      </c>
      <c r="C55" s="137" t="s">
        <v>202</v>
      </c>
      <c r="D55" s="137"/>
      <c r="E55" s="137"/>
      <c r="F55" s="138" t="s">
        <v>34</v>
      </c>
      <c r="G55" s="138"/>
      <c r="H55" s="42" t="s">
        <v>10</v>
      </c>
      <c r="I55" s="44">
        <f>+J106</f>
        <v>0</v>
      </c>
      <c r="J55" s="45"/>
      <c r="K55" s="42"/>
    </row>
    <row r="56" spans="2:11" s="41" customFormat="1" ht="214.75" customHeight="1">
      <c r="B56" s="42">
        <v>22</v>
      </c>
      <c r="C56" s="137" t="s">
        <v>203</v>
      </c>
      <c r="D56" s="137"/>
      <c r="E56" s="137"/>
      <c r="F56" s="138" t="s">
        <v>35</v>
      </c>
      <c r="G56" s="138"/>
      <c r="H56" s="42" t="s">
        <v>10</v>
      </c>
      <c r="I56" s="42"/>
      <c r="J56" s="45"/>
      <c r="K56" s="42"/>
    </row>
    <row r="57" spans="2:11" s="41" customFormat="1" ht="32.15" customHeight="1">
      <c r="B57" s="42">
        <v>23</v>
      </c>
      <c r="C57" s="143" t="s">
        <v>128</v>
      </c>
      <c r="D57" s="143"/>
      <c r="E57" s="143"/>
      <c r="F57" s="138"/>
      <c r="G57" s="138"/>
      <c r="H57" s="35"/>
      <c r="I57" s="42"/>
      <c r="J57" s="45"/>
      <c r="K57" s="42"/>
    </row>
    <row r="58" spans="2:11" s="41" customFormat="1" ht="64.400000000000006" customHeight="1">
      <c r="B58" s="42">
        <v>24</v>
      </c>
      <c r="C58" s="137" t="s">
        <v>204</v>
      </c>
      <c r="D58" s="137"/>
      <c r="E58" s="137"/>
      <c r="F58" s="138" t="s">
        <v>36</v>
      </c>
      <c r="G58" s="138"/>
      <c r="H58" s="42"/>
      <c r="I58" s="42"/>
      <c r="J58" s="45"/>
      <c r="K58" s="33"/>
    </row>
    <row r="59" spans="2:11" s="41" customFormat="1" ht="102.65" customHeight="1">
      <c r="B59" s="42">
        <v>25</v>
      </c>
      <c r="C59" s="137" t="s">
        <v>205</v>
      </c>
      <c r="D59" s="137"/>
      <c r="E59" s="137"/>
      <c r="F59" s="138" t="s">
        <v>37</v>
      </c>
      <c r="G59" s="138"/>
      <c r="H59" s="43" t="s">
        <v>23</v>
      </c>
      <c r="I59" s="44"/>
      <c r="J59" s="45"/>
      <c r="K59" s="32"/>
    </row>
    <row r="60" spans="2:11" s="41" customFormat="1" ht="216.65" customHeight="1">
      <c r="B60" s="42">
        <v>26</v>
      </c>
      <c r="C60" s="137" t="s">
        <v>206</v>
      </c>
      <c r="D60" s="137"/>
      <c r="E60" s="137"/>
      <c r="F60" s="138" t="s">
        <v>38</v>
      </c>
      <c r="G60" s="138"/>
      <c r="H60" s="43" t="s">
        <v>23</v>
      </c>
      <c r="I60" s="44">
        <v>0</v>
      </c>
      <c r="J60" s="45"/>
      <c r="K60" s="42"/>
    </row>
    <row r="61" spans="2:11" s="41" customFormat="1" ht="180.65" customHeight="1">
      <c r="B61" s="42">
        <v>27</v>
      </c>
      <c r="C61" s="137" t="s">
        <v>207</v>
      </c>
      <c r="D61" s="137"/>
      <c r="E61" s="137"/>
      <c r="F61" s="138" t="s">
        <v>39</v>
      </c>
      <c r="G61" s="138"/>
      <c r="H61" s="43" t="s">
        <v>23</v>
      </c>
      <c r="I61" s="42">
        <v>0</v>
      </c>
      <c r="J61" s="45"/>
      <c r="K61" s="42"/>
    </row>
    <row r="62" spans="2:11" s="41" customFormat="1" ht="153" customHeight="1">
      <c r="B62" s="42">
        <v>28</v>
      </c>
      <c r="C62" s="137" t="s">
        <v>40</v>
      </c>
      <c r="D62" s="137"/>
      <c r="E62" s="137"/>
      <c r="F62" s="138" t="s">
        <v>41</v>
      </c>
      <c r="G62" s="138"/>
      <c r="H62" s="43" t="s">
        <v>10</v>
      </c>
      <c r="I62" s="42"/>
      <c r="J62" s="45"/>
      <c r="K62" s="42"/>
    </row>
    <row r="63" spans="2:11" s="41" customFormat="1" ht="111.65" customHeight="1">
      <c r="B63" s="42">
        <v>29</v>
      </c>
      <c r="C63" s="137" t="s">
        <v>208</v>
      </c>
      <c r="D63" s="137"/>
      <c r="E63" s="137"/>
      <c r="F63" s="138" t="s">
        <v>42</v>
      </c>
      <c r="G63" s="138"/>
      <c r="H63" s="43" t="s">
        <v>10</v>
      </c>
      <c r="I63" s="44"/>
      <c r="J63" s="45"/>
      <c r="K63" s="42"/>
    </row>
    <row r="64" spans="2:11" s="41" customFormat="1" ht="241.75" customHeight="1">
      <c r="B64" s="42">
        <v>30</v>
      </c>
      <c r="C64" s="137" t="s">
        <v>209</v>
      </c>
      <c r="D64" s="137"/>
      <c r="E64" s="137"/>
      <c r="F64" s="138" t="s">
        <v>43</v>
      </c>
      <c r="G64" s="138"/>
      <c r="H64" s="43" t="s">
        <v>23</v>
      </c>
      <c r="I64" s="44"/>
      <c r="J64" s="45"/>
      <c r="K64" s="42"/>
    </row>
    <row r="65" spans="2:11" s="41" customFormat="1" ht="249" customHeight="1">
      <c r="B65" s="42">
        <v>31</v>
      </c>
      <c r="C65" s="137" t="s">
        <v>129</v>
      </c>
      <c r="D65" s="137"/>
      <c r="E65" s="137"/>
      <c r="F65" s="138" t="s">
        <v>44</v>
      </c>
      <c r="G65" s="138"/>
      <c r="H65" s="43" t="s">
        <v>45</v>
      </c>
      <c r="I65" s="44"/>
      <c r="J65" s="45"/>
      <c r="K65" s="42"/>
    </row>
    <row r="66" spans="2:11" s="41" customFormat="1" ht="138" customHeight="1">
      <c r="B66" s="42">
        <v>32</v>
      </c>
      <c r="C66" s="137" t="s">
        <v>210</v>
      </c>
      <c r="D66" s="137"/>
      <c r="E66" s="137"/>
      <c r="F66" s="138" t="s">
        <v>46</v>
      </c>
      <c r="G66" s="138"/>
      <c r="H66" s="43" t="s">
        <v>47</v>
      </c>
      <c r="I66" s="44"/>
      <c r="J66" s="45"/>
      <c r="K66" s="42"/>
    </row>
    <row r="67" spans="2:11" s="41" customFormat="1" ht="166.75" customHeight="1">
      <c r="B67" s="42">
        <v>33</v>
      </c>
      <c r="C67" s="137" t="s">
        <v>211</v>
      </c>
      <c r="D67" s="137"/>
      <c r="E67" s="137"/>
      <c r="F67" s="138" t="s">
        <v>48</v>
      </c>
      <c r="G67" s="138"/>
      <c r="H67" s="43" t="s">
        <v>45</v>
      </c>
      <c r="I67" s="44"/>
      <c r="J67" s="45"/>
      <c r="K67" s="42"/>
    </row>
    <row r="68" spans="2:11" s="41" customFormat="1" ht="165" customHeight="1">
      <c r="B68" s="42">
        <v>34</v>
      </c>
      <c r="C68" s="137" t="s">
        <v>212</v>
      </c>
      <c r="D68" s="137"/>
      <c r="E68" s="137"/>
      <c r="F68" s="138" t="s">
        <v>49</v>
      </c>
      <c r="G68" s="138"/>
      <c r="H68" s="43" t="s">
        <v>21</v>
      </c>
      <c r="I68" s="42"/>
      <c r="J68" s="45"/>
      <c r="K68" s="42"/>
    </row>
    <row r="69" spans="2:11" s="41" customFormat="1" ht="409.5" customHeight="1">
      <c r="B69" s="42">
        <v>35</v>
      </c>
      <c r="C69" s="137" t="s">
        <v>213</v>
      </c>
      <c r="D69" s="137"/>
      <c r="E69" s="137"/>
      <c r="F69" s="138" t="s">
        <v>50</v>
      </c>
      <c r="G69" s="138"/>
      <c r="H69" s="43" t="s">
        <v>17</v>
      </c>
      <c r="I69" s="42"/>
      <c r="J69" s="45"/>
      <c r="K69" s="42"/>
    </row>
    <row r="70" spans="2:11" s="41" customFormat="1" ht="201" customHeight="1">
      <c r="B70" s="42">
        <v>36</v>
      </c>
      <c r="C70" s="137" t="s">
        <v>214</v>
      </c>
      <c r="D70" s="137"/>
      <c r="E70" s="137"/>
      <c r="F70" s="138" t="s">
        <v>51</v>
      </c>
      <c r="G70" s="138"/>
      <c r="H70" s="42" t="s">
        <v>14</v>
      </c>
      <c r="I70" s="42"/>
      <c r="J70" s="45"/>
      <c r="K70" s="42"/>
    </row>
    <row r="71" spans="2:11" s="41" customFormat="1" ht="201" customHeight="1">
      <c r="B71" s="42">
        <v>37</v>
      </c>
      <c r="C71" s="137" t="s">
        <v>215</v>
      </c>
      <c r="D71" s="137"/>
      <c r="E71" s="137"/>
      <c r="F71" s="138" t="s">
        <v>52</v>
      </c>
      <c r="G71" s="138"/>
      <c r="H71" s="42" t="s">
        <v>14</v>
      </c>
      <c r="I71" s="42"/>
      <c r="J71" s="45"/>
      <c r="K71" s="42"/>
    </row>
    <row r="72" spans="2:11" s="41" customFormat="1" ht="141" customHeight="1">
      <c r="B72" s="42">
        <v>38</v>
      </c>
      <c r="C72" s="137" t="s">
        <v>53</v>
      </c>
      <c r="D72" s="137"/>
      <c r="E72" s="137"/>
      <c r="F72" s="144" t="s">
        <v>54</v>
      </c>
      <c r="G72" s="144"/>
      <c r="H72" s="42" t="s">
        <v>14</v>
      </c>
      <c r="I72" s="39"/>
      <c r="J72" s="45"/>
      <c r="K72" s="42"/>
    </row>
    <row r="73" spans="2:11" s="41" customFormat="1" ht="228.65" customHeight="1">
      <c r="B73" s="42">
        <v>39</v>
      </c>
      <c r="C73" s="137" t="s">
        <v>55</v>
      </c>
      <c r="D73" s="137"/>
      <c r="E73" s="137"/>
      <c r="F73" s="144" t="s">
        <v>56</v>
      </c>
      <c r="G73" s="144"/>
      <c r="H73" s="42" t="s">
        <v>14</v>
      </c>
      <c r="I73" s="39"/>
      <c r="J73" s="45"/>
      <c r="K73" s="42"/>
    </row>
    <row r="74" spans="2:11" s="41" customFormat="1" ht="228.65" customHeight="1">
      <c r="B74" s="42">
        <v>40</v>
      </c>
      <c r="C74" s="145" t="s">
        <v>130</v>
      </c>
      <c r="D74" s="145"/>
      <c r="E74" s="145"/>
      <c r="F74" s="144" t="s">
        <v>58</v>
      </c>
      <c r="G74" s="144"/>
      <c r="H74" s="42" t="s">
        <v>59</v>
      </c>
      <c r="I74" s="39"/>
      <c r="J74" s="45"/>
      <c r="K74" s="42"/>
    </row>
    <row r="75" spans="2:11" s="41" customFormat="1" ht="228.65" customHeight="1">
      <c r="B75" s="42">
        <v>41</v>
      </c>
      <c r="C75" s="137" t="s">
        <v>60</v>
      </c>
      <c r="D75" s="137"/>
      <c r="E75" s="137"/>
      <c r="F75" s="138" t="s">
        <v>61</v>
      </c>
      <c r="G75" s="138"/>
      <c r="H75" s="32" t="s">
        <v>62</v>
      </c>
      <c r="I75" s="42"/>
      <c r="J75" s="45"/>
      <c r="K75" s="42"/>
    </row>
    <row r="76" spans="2:11" s="41" customFormat="1" ht="201" customHeight="1">
      <c r="B76" s="42">
        <v>42</v>
      </c>
      <c r="C76" s="145" t="s">
        <v>63</v>
      </c>
      <c r="D76" s="145"/>
      <c r="E76" s="145"/>
      <c r="F76" s="138" t="s">
        <v>64</v>
      </c>
      <c r="G76" s="138"/>
      <c r="H76" s="32" t="s">
        <v>62</v>
      </c>
      <c r="I76" s="42"/>
      <c r="J76" s="45"/>
      <c r="K76" s="42"/>
    </row>
    <row r="77" spans="2:11" s="41" customFormat="1" ht="145.65" customHeight="1">
      <c r="B77" s="42">
        <v>43</v>
      </c>
      <c r="C77" s="137" t="s">
        <v>131</v>
      </c>
      <c r="D77" s="137"/>
      <c r="E77" s="137"/>
      <c r="F77" s="138" t="s">
        <v>64</v>
      </c>
      <c r="G77" s="138"/>
      <c r="H77" s="32" t="s">
        <v>23</v>
      </c>
      <c r="I77" s="42"/>
      <c r="J77" s="45"/>
      <c r="K77" s="42"/>
    </row>
    <row r="78" spans="2:11" s="41" customFormat="1" ht="161.5" customHeight="1">
      <c r="B78" s="42">
        <v>44</v>
      </c>
      <c r="C78" s="137" t="s">
        <v>132</v>
      </c>
      <c r="D78" s="137"/>
      <c r="E78" s="137"/>
      <c r="F78" s="138" t="s">
        <v>67</v>
      </c>
      <c r="G78" s="138"/>
      <c r="H78" s="32" t="s">
        <v>14</v>
      </c>
      <c r="I78" s="42"/>
      <c r="J78" s="45"/>
      <c r="K78" s="42"/>
    </row>
    <row r="79" spans="2:11" s="41" customFormat="1" ht="161.5" customHeight="1">
      <c r="B79" s="42">
        <v>45</v>
      </c>
      <c r="C79" s="137" t="s">
        <v>72</v>
      </c>
      <c r="D79" s="137"/>
      <c r="E79" s="137"/>
      <c r="F79" s="138" t="s">
        <v>73</v>
      </c>
      <c r="G79" s="138"/>
      <c r="H79" s="32" t="s">
        <v>68</v>
      </c>
      <c r="I79" s="44">
        <f>+J111</f>
        <v>0</v>
      </c>
      <c r="J79" s="45"/>
      <c r="K79" s="42"/>
    </row>
    <row r="80" spans="2:11" s="41" customFormat="1" ht="136.4" customHeight="1">
      <c r="B80" s="42">
        <v>46</v>
      </c>
      <c r="C80" s="137" t="s">
        <v>133</v>
      </c>
      <c r="D80" s="137"/>
      <c r="E80" s="137"/>
      <c r="F80" s="138" t="s">
        <v>93</v>
      </c>
      <c r="G80" s="138"/>
      <c r="H80" s="32" t="s">
        <v>14</v>
      </c>
      <c r="I80" s="44">
        <v>0</v>
      </c>
      <c r="J80" s="45"/>
      <c r="K80" s="42"/>
    </row>
    <row r="81" spans="2:11" s="41" customFormat="1" ht="168" customHeight="1">
      <c r="B81" s="42">
        <v>47</v>
      </c>
      <c r="C81" s="137" t="s">
        <v>76</v>
      </c>
      <c r="D81" s="137"/>
      <c r="E81" s="137"/>
      <c r="F81" s="138" t="s">
        <v>77</v>
      </c>
      <c r="G81" s="138"/>
      <c r="H81" s="32" t="s">
        <v>59</v>
      </c>
      <c r="I81" s="44"/>
      <c r="J81" s="45"/>
      <c r="K81" s="42">
        <v>0</v>
      </c>
    </row>
    <row r="82" spans="2:11" s="41" customFormat="1" ht="176.4" customHeight="1">
      <c r="B82" s="42">
        <v>48</v>
      </c>
      <c r="C82" s="137" t="s">
        <v>134</v>
      </c>
      <c r="D82" s="137"/>
      <c r="E82" s="137"/>
      <c r="F82" s="146" t="s">
        <v>70</v>
      </c>
      <c r="G82" s="147"/>
      <c r="H82" s="31" t="s">
        <v>135</v>
      </c>
      <c r="I82" s="47"/>
      <c r="J82" s="47"/>
      <c r="K82" s="47"/>
    </row>
    <row r="83" spans="2:11" s="41" customFormat="1" ht="162.65" customHeight="1">
      <c r="B83" s="42">
        <v>49</v>
      </c>
      <c r="C83" s="145" t="s">
        <v>74</v>
      </c>
      <c r="D83" s="145"/>
      <c r="E83" s="145"/>
      <c r="F83" s="146" t="s">
        <v>136</v>
      </c>
      <c r="G83" s="147"/>
      <c r="H83" s="31" t="s">
        <v>12</v>
      </c>
      <c r="I83" s="31"/>
      <c r="J83" s="31"/>
      <c r="K83" s="31"/>
    </row>
    <row r="84" spans="2:11" s="41" customFormat="1" ht="196.4" customHeight="1">
      <c r="B84" s="42">
        <v>50</v>
      </c>
      <c r="C84" s="145" t="s">
        <v>82</v>
      </c>
      <c r="D84" s="145"/>
      <c r="E84" s="145"/>
      <c r="F84" s="146" t="s">
        <v>95</v>
      </c>
      <c r="G84" s="147"/>
      <c r="H84" s="31" t="s">
        <v>135</v>
      </c>
      <c r="I84" s="31"/>
      <c r="J84" s="31"/>
      <c r="K84" s="31"/>
    </row>
    <row r="85" spans="2:11" s="41" customFormat="1" ht="23">
      <c r="B85" s="149" t="s">
        <v>137</v>
      </c>
      <c r="C85" s="150"/>
      <c r="D85" s="151"/>
      <c r="E85" s="48" t="s">
        <v>138</v>
      </c>
      <c r="F85" s="48"/>
      <c r="G85" s="48" t="s">
        <v>139</v>
      </c>
      <c r="H85" s="48" t="s">
        <v>140</v>
      </c>
      <c r="I85" s="46" t="s">
        <v>141</v>
      </c>
      <c r="J85" s="48" t="s">
        <v>4</v>
      </c>
      <c r="K85" s="48" t="s">
        <v>3</v>
      </c>
    </row>
    <row r="86" spans="2:11" s="41" customFormat="1" ht="23">
      <c r="B86" s="46"/>
      <c r="C86" s="46"/>
      <c r="D86" s="46"/>
      <c r="E86" s="48"/>
      <c r="F86" s="48"/>
      <c r="G86" s="48"/>
      <c r="H86" s="48"/>
      <c r="I86" s="46"/>
      <c r="J86" s="48"/>
      <c r="K86" s="48"/>
    </row>
    <row r="87" spans="2:11" s="41" customFormat="1" ht="14.4" customHeight="1">
      <c r="B87" s="49"/>
      <c r="C87" s="46"/>
      <c r="D87" s="46"/>
      <c r="E87" s="48"/>
      <c r="F87" s="48"/>
      <c r="G87" s="48"/>
      <c r="H87" s="48"/>
      <c r="I87" s="46"/>
      <c r="J87" s="48"/>
      <c r="K87" s="48"/>
    </row>
    <row r="88" spans="2:11" s="41" customFormat="1" ht="23">
      <c r="B88" s="143" t="s">
        <v>142</v>
      </c>
      <c r="C88" s="143"/>
      <c r="D88" s="143"/>
      <c r="E88" s="143"/>
      <c r="F88" s="50"/>
      <c r="G88" s="50"/>
      <c r="H88" s="50"/>
      <c r="I88" s="43"/>
      <c r="J88" s="49"/>
      <c r="K88" s="48"/>
    </row>
    <row r="89" spans="2:11" s="41" customFormat="1" ht="23">
      <c r="B89" s="148" t="s">
        <v>120</v>
      </c>
      <c r="C89" s="148"/>
      <c r="D89" s="148"/>
      <c r="E89" s="46">
        <v>0</v>
      </c>
      <c r="F89" s="50"/>
      <c r="G89" s="43"/>
      <c r="H89" s="43"/>
      <c r="I89" s="51"/>
      <c r="J89" s="52">
        <f>I89*H89*G89*E89</f>
        <v>0</v>
      </c>
      <c r="K89" s="48"/>
    </row>
    <row r="90" spans="2:11" s="41" customFormat="1" ht="23">
      <c r="B90" s="152" t="s">
        <v>143</v>
      </c>
      <c r="C90" s="152"/>
      <c r="D90" s="152"/>
      <c r="E90" s="40"/>
      <c r="F90" s="50"/>
      <c r="G90" s="50"/>
      <c r="H90" s="50"/>
      <c r="I90" s="51"/>
      <c r="J90" s="52">
        <f>SUM(J89:J89)</f>
        <v>0</v>
      </c>
      <c r="K90" s="43" t="s">
        <v>17</v>
      </c>
    </row>
    <row r="91" spans="2:11" s="41" customFormat="1" ht="23">
      <c r="B91" s="43"/>
      <c r="C91" s="53"/>
      <c r="D91" s="43"/>
      <c r="E91" s="40"/>
      <c r="F91" s="50"/>
      <c r="G91" s="50"/>
      <c r="H91" s="50"/>
      <c r="I91" s="51"/>
      <c r="J91" s="43"/>
      <c r="K91" s="43"/>
    </row>
    <row r="92" spans="2:11" s="41" customFormat="1">
      <c r="B92" s="33"/>
      <c r="C92" s="32"/>
      <c r="D92" s="32"/>
      <c r="E92" s="34"/>
      <c r="F92" s="34"/>
      <c r="G92" s="34"/>
      <c r="H92" s="34"/>
      <c r="I92" s="32"/>
      <c r="J92" s="34"/>
      <c r="K92" s="33"/>
    </row>
    <row r="93" spans="2:11" s="41" customFormat="1">
      <c r="B93" s="155" t="s">
        <v>286</v>
      </c>
      <c r="C93" s="155"/>
      <c r="D93" s="155"/>
      <c r="E93" s="54"/>
      <c r="F93" s="54"/>
      <c r="G93" s="34"/>
      <c r="H93" s="34"/>
      <c r="I93" s="32"/>
      <c r="J93" s="34"/>
      <c r="K93" s="33"/>
    </row>
    <row r="94" spans="2:11" s="41" customFormat="1">
      <c r="B94" s="154" t="s">
        <v>144</v>
      </c>
      <c r="C94" s="154"/>
      <c r="D94" s="154"/>
      <c r="E94" s="55"/>
      <c r="F94" s="55"/>
      <c r="G94" s="34"/>
      <c r="H94" s="34"/>
      <c r="I94" s="32"/>
      <c r="J94" s="56">
        <f>+J21</f>
        <v>0</v>
      </c>
      <c r="K94" s="33"/>
    </row>
    <row r="95" spans="2:11" s="41" customFormat="1">
      <c r="B95" s="154" t="s">
        <v>145</v>
      </c>
      <c r="C95" s="154"/>
      <c r="D95" s="154"/>
      <c r="E95" s="55"/>
      <c r="F95" s="55"/>
      <c r="G95" s="34"/>
      <c r="H95" s="34"/>
      <c r="I95" s="32"/>
      <c r="J95" s="56">
        <f>J94*0.1</f>
        <v>0</v>
      </c>
      <c r="K95" s="33"/>
    </row>
    <row r="96" spans="2:11" s="41" customFormat="1">
      <c r="B96" s="153" t="s">
        <v>143</v>
      </c>
      <c r="C96" s="153"/>
      <c r="D96" s="153"/>
      <c r="E96" s="55"/>
      <c r="F96" s="55"/>
      <c r="G96" s="34"/>
      <c r="H96" s="34"/>
      <c r="I96" s="32"/>
      <c r="J96" s="56">
        <f>SUM(J94:J95)</f>
        <v>0</v>
      </c>
      <c r="K96" s="32"/>
    </row>
    <row r="97" spans="1:30" s="41" customFormat="1">
      <c r="B97" s="153" t="s">
        <v>143</v>
      </c>
      <c r="C97" s="153"/>
      <c r="D97" s="153"/>
      <c r="E97" s="55"/>
      <c r="F97" s="55"/>
      <c r="G97" s="34"/>
      <c r="H97" s="34"/>
      <c r="I97" s="32"/>
      <c r="J97" s="56">
        <f>ROUND(J96,0)</f>
        <v>0</v>
      </c>
      <c r="K97" s="32" t="s">
        <v>23</v>
      </c>
    </row>
    <row r="98" spans="1:30" s="41" customFormat="1">
      <c r="B98" s="155"/>
      <c r="C98" s="155"/>
      <c r="D98" s="155"/>
      <c r="E98" s="24"/>
      <c r="F98" s="34"/>
      <c r="G98" s="34"/>
      <c r="H98" s="34"/>
      <c r="I98" s="39"/>
      <c r="J98" s="32"/>
      <c r="K98" s="32"/>
    </row>
    <row r="99" spans="1:30" s="41" customFormat="1">
      <c r="B99" s="154"/>
      <c r="C99" s="154"/>
      <c r="D99" s="154"/>
      <c r="E99" s="24"/>
      <c r="F99" s="24"/>
      <c r="G99" s="34"/>
      <c r="H99" s="34"/>
      <c r="I99" s="32"/>
      <c r="J99" s="56"/>
      <c r="K99" s="32"/>
    </row>
    <row r="100" spans="1:30" s="41" customFormat="1">
      <c r="B100" s="154"/>
      <c r="C100" s="154"/>
      <c r="D100" s="154"/>
      <c r="E100" s="24"/>
      <c r="F100" s="24"/>
      <c r="G100" s="34"/>
      <c r="H100" s="34"/>
      <c r="I100" s="32"/>
      <c r="J100" s="56"/>
      <c r="K100" s="32"/>
    </row>
    <row r="101" spans="1:30" s="41" customFormat="1">
      <c r="B101" s="153"/>
      <c r="C101" s="153"/>
      <c r="D101" s="153"/>
      <c r="E101" s="24"/>
      <c r="F101" s="24"/>
      <c r="G101" s="34"/>
      <c r="H101" s="34"/>
      <c r="I101" s="32"/>
      <c r="J101" s="56"/>
      <c r="K101" s="32"/>
    </row>
    <row r="102" spans="1:30" s="41" customFormat="1">
      <c r="B102" s="25"/>
      <c r="C102" s="57"/>
      <c r="D102" s="57"/>
      <c r="E102" s="24"/>
      <c r="F102" s="24"/>
      <c r="G102" s="34"/>
      <c r="H102" s="34"/>
      <c r="I102" s="32"/>
      <c r="J102" s="56"/>
      <c r="K102" s="32"/>
    </row>
    <row r="103" spans="1:30" s="41" customFormat="1">
      <c r="B103" s="139"/>
      <c r="C103" s="139"/>
      <c r="D103" s="139"/>
      <c r="E103" s="139"/>
      <c r="F103" s="24"/>
      <c r="G103" s="34"/>
      <c r="H103" s="34"/>
      <c r="I103" s="32"/>
      <c r="J103" s="56"/>
      <c r="K103" s="32"/>
    </row>
    <row r="104" spans="1:30" s="41" customFormat="1">
      <c r="B104" s="154"/>
      <c r="C104" s="154"/>
      <c r="D104" s="154"/>
      <c r="E104" s="24"/>
      <c r="F104" s="24"/>
      <c r="G104" s="34"/>
      <c r="H104" s="34"/>
      <c r="I104" s="32"/>
      <c r="J104" s="56"/>
    </row>
    <row r="105" spans="1:30" s="41" customFormat="1">
      <c r="B105" s="154"/>
      <c r="C105" s="154"/>
      <c r="D105" s="154"/>
      <c r="E105" s="24"/>
      <c r="F105" s="24"/>
      <c r="G105" s="141"/>
      <c r="H105" s="141"/>
      <c r="I105" s="141"/>
      <c r="J105" s="56"/>
      <c r="K105" s="33"/>
    </row>
    <row r="106" spans="1:30" s="41" customFormat="1">
      <c r="B106" s="154"/>
      <c r="C106" s="154"/>
      <c r="D106" s="154"/>
      <c r="E106" s="54"/>
      <c r="F106" s="54"/>
      <c r="G106" s="54"/>
      <c r="H106" s="34"/>
      <c r="I106" s="32"/>
      <c r="J106" s="56"/>
      <c r="K106" s="33"/>
    </row>
    <row r="107" spans="1:30">
      <c r="B107" s="33"/>
      <c r="C107" s="32"/>
      <c r="D107" s="32"/>
      <c r="E107" s="34"/>
      <c r="F107" s="34"/>
      <c r="G107" s="34"/>
      <c r="H107" s="34"/>
      <c r="I107" s="32"/>
      <c r="J107" s="34"/>
      <c r="K107" s="34"/>
    </row>
    <row r="108" spans="1:30">
      <c r="B108" s="155"/>
      <c r="C108" s="155"/>
      <c r="D108" s="155"/>
      <c r="E108" s="24"/>
      <c r="F108" s="24"/>
      <c r="G108" s="34"/>
      <c r="H108" s="34"/>
      <c r="I108" s="32"/>
      <c r="J108" s="34"/>
      <c r="K108" s="34"/>
    </row>
    <row r="109" spans="1:30">
      <c r="B109" s="154"/>
      <c r="C109" s="154"/>
      <c r="D109" s="154"/>
      <c r="E109" s="24"/>
      <c r="F109" s="24"/>
      <c r="G109" s="141"/>
      <c r="H109" s="141"/>
      <c r="I109" s="141"/>
      <c r="J109" s="56"/>
      <c r="K109" s="32"/>
    </row>
    <row r="110" spans="1:30" s="34" customFormat="1">
      <c r="A110" s="58"/>
      <c r="B110" s="33"/>
      <c r="C110" s="32"/>
      <c r="D110" s="32"/>
      <c r="I110" s="32"/>
      <c r="J110" s="56"/>
      <c r="L110" s="23"/>
      <c r="M110" s="23"/>
      <c r="N110" s="23"/>
      <c r="O110" s="23"/>
      <c r="P110" s="23"/>
      <c r="Q110" s="23"/>
      <c r="R110" s="23"/>
      <c r="S110" s="23"/>
      <c r="T110" s="23"/>
      <c r="U110" s="23"/>
      <c r="V110" s="23"/>
      <c r="W110" s="23"/>
      <c r="X110" s="23"/>
      <c r="Y110" s="23"/>
      <c r="Z110" s="23"/>
      <c r="AA110" s="23"/>
      <c r="AB110" s="23"/>
      <c r="AC110" s="23"/>
      <c r="AD110" s="23"/>
    </row>
    <row r="111" spans="1:30" s="34" customFormat="1">
      <c r="A111" s="58"/>
      <c r="B111" s="33"/>
      <c r="C111" s="32"/>
      <c r="D111" s="32"/>
      <c r="I111" s="32"/>
      <c r="J111" s="56"/>
      <c r="K111" s="32"/>
      <c r="L111" s="23"/>
      <c r="M111" s="23"/>
      <c r="N111" s="23"/>
      <c r="O111" s="23"/>
      <c r="P111" s="23"/>
      <c r="Q111" s="23"/>
      <c r="R111" s="23"/>
      <c r="S111" s="23"/>
      <c r="T111" s="23"/>
      <c r="U111" s="23"/>
      <c r="V111" s="23"/>
      <c r="W111" s="23"/>
      <c r="X111" s="23"/>
      <c r="Y111" s="23"/>
      <c r="Z111" s="23"/>
      <c r="AA111" s="23"/>
      <c r="AB111" s="23"/>
      <c r="AC111" s="23"/>
      <c r="AD111" s="23"/>
    </row>
    <row r="112" spans="1:30">
      <c r="J112" s="56"/>
    </row>
  </sheetData>
  <mergeCells count="136">
    <mergeCell ref="B109:D109"/>
    <mergeCell ref="G109:I109"/>
    <mergeCell ref="C27:D27"/>
    <mergeCell ref="B32:J32"/>
    <mergeCell ref="C84:E84"/>
    <mergeCell ref="F84:G84"/>
    <mergeCell ref="B85:D85"/>
    <mergeCell ref="B88:E88"/>
    <mergeCell ref="B90:D90"/>
    <mergeCell ref="B101:D101"/>
    <mergeCell ref="B103:E103"/>
    <mergeCell ref="B93:D93"/>
    <mergeCell ref="B104:D104"/>
    <mergeCell ref="B108:D108"/>
    <mergeCell ref="B100:D100"/>
    <mergeCell ref="B94:D94"/>
    <mergeCell ref="B95:D95"/>
    <mergeCell ref="B96:D96"/>
    <mergeCell ref="B97:D97"/>
    <mergeCell ref="B98:D98"/>
    <mergeCell ref="B99:D99"/>
    <mergeCell ref="B105:D105"/>
    <mergeCell ref="G105:I105"/>
    <mergeCell ref="B106:D106"/>
    <mergeCell ref="C82:E82"/>
    <mergeCell ref="F82:G82"/>
    <mergeCell ref="C83:E83"/>
    <mergeCell ref="F83:G83"/>
    <mergeCell ref="B89:D89"/>
    <mergeCell ref="C79:E79"/>
    <mergeCell ref="F79:G79"/>
    <mergeCell ref="C80:E80"/>
    <mergeCell ref="F80:G80"/>
    <mergeCell ref="C81:E81"/>
    <mergeCell ref="F81:G81"/>
    <mergeCell ref="C76:E76"/>
    <mergeCell ref="F76:G76"/>
    <mergeCell ref="C77:E77"/>
    <mergeCell ref="F77:G77"/>
    <mergeCell ref="C78:E78"/>
    <mergeCell ref="F78:G78"/>
    <mergeCell ref="C73:E73"/>
    <mergeCell ref="F73:G73"/>
    <mergeCell ref="C74:E74"/>
    <mergeCell ref="F74:G74"/>
    <mergeCell ref="C75:E75"/>
    <mergeCell ref="F75:G75"/>
    <mergeCell ref="C70:E70"/>
    <mergeCell ref="F70:G70"/>
    <mergeCell ref="C71:E71"/>
    <mergeCell ref="F71:G71"/>
    <mergeCell ref="C72:E72"/>
    <mergeCell ref="F72:G72"/>
    <mergeCell ref="C67:E67"/>
    <mergeCell ref="F67:G67"/>
    <mergeCell ref="C68:E68"/>
    <mergeCell ref="F68:G68"/>
    <mergeCell ref="C69:E69"/>
    <mergeCell ref="F69:G69"/>
    <mergeCell ref="C64:E64"/>
    <mergeCell ref="F64:G64"/>
    <mergeCell ref="C65:E65"/>
    <mergeCell ref="F65:G65"/>
    <mergeCell ref="C66:E66"/>
    <mergeCell ref="F66:G66"/>
    <mergeCell ref="C61:E61"/>
    <mergeCell ref="F61:G61"/>
    <mergeCell ref="C62:E62"/>
    <mergeCell ref="F62:G62"/>
    <mergeCell ref="C63:E63"/>
    <mergeCell ref="F63:G63"/>
    <mergeCell ref="C58:E58"/>
    <mergeCell ref="F58:G58"/>
    <mergeCell ref="C59:E59"/>
    <mergeCell ref="F59:G59"/>
    <mergeCell ref="C60:E60"/>
    <mergeCell ref="F60:G60"/>
    <mergeCell ref="C55:E55"/>
    <mergeCell ref="F55:G55"/>
    <mergeCell ref="C56:E56"/>
    <mergeCell ref="F56:G56"/>
    <mergeCell ref="C57:E57"/>
    <mergeCell ref="F57:G57"/>
    <mergeCell ref="C52:E52"/>
    <mergeCell ref="F52:G52"/>
    <mergeCell ref="C53:E53"/>
    <mergeCell ref="F53:G53"/>
    <mergeCell ref="C54:E54"/>
    <mergeCell ref="F54:G54"/>
    <mergeCell ref="C49:E49"/>
    <mergeCell ref="F49:G49"/>
    <mergeCell ref="C50:E50"/>
    <mergeCell ref="F50:G50"/>
    <mergeCell ref="C51:E51"/>
    <mergeCell ref="F51:G51"/>
    <mergeCell ref="C46:E46"/>
    <mergeCell ref="F46:G46"/>
    <mergeCell ref="C47:E47"/>
    <mergeCell ref="F47:G47"/>
    <mergeCell ref="C48:E48"/>
    <mergeCell ref="F48:G48"/>
    <mergeCell ref="C43:E43"/>
    <mergeCell ref="F43:G43"/>
    <mergeCell ref="C44:E44"/>
    <mergeCell ref="F44:G44"/>
    <mergeCell ref="C45:E45"/>
    <mergeCell ref="F45:G45"/>
    <mergeCell ref="C41:E41"/>
    <mergeCell ref="F41:G41"/>
    <mergeCell ref="C42:E42"/>
    <mergeCell ref="F42:G42"/>
    <mergeCell ref="C37:E37"/>
    <mergeCell ref="F37:G37"/>
    <mergeCell ref="C38:E38"/>
    <mergeCell ref="F38:G38"/>
    <mergeCell ref="C39:E39"/>
    <mergeCell ref="F39:G39"/>
    <mergeCell ref="C36:E36"/>
    <mergeCell ref="F36:G36"/>
    <mergeCell ref="C34:E34"/>
    <mergeCell ref="F34:G34"/>
    <mergeCell ref="B15:K15"/>
    <mergeCell ref="C25:D25"/>
    <mergeCell ref="C26:D26"/>
    <mergeCell ref="C40:E40"/>
    <mergeCell ref="F40:G40"/>
    <mergeCell ref="E9:K9"/>
    <mergeCell ref="B13:B14"/>
    <mergeCell ref="C13:C14"/>
    <mergeCell ref="D13:D14"/>
    <mergeCell ref="E13:E14"/>
    <mergeCell ref="G13:I13"/>
    <mergeCell ref="J13:J14"/>
    <mergeCell ref="K13:K14"/>
    <mergeCell ref="C35:E35"/>
    <mergeCell ref="F35:G35"/>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C3F75C-D6E6-4DB1-AEC8-5CED004E23B1}">
  <sheetPr>
    <tabColor rgb="FFFFFF00"/>
  </sheetPr>
  <dimension ref="A2:AD112"/>
  <sheetViews>
    <sheetView topLeftCell="A59" zoomScale="57" workbookViewId="0">
      <selection activeCell="J16" sqref="J16"/>
    </sheetView>
  </sheetViews>
  <sheetFormatPr defaultColWidth="8.90625" defaultRowHeight="21.5"/>
  <cols>
    <col min="1" max="1" width="8.90625" style="23"/>
    <col min="2" max="2" width="29.90625" style="22" customWidth="1"/>
    <col min="3" max="3" width="21.90625" style="21" customWidth="1"/>
    <col min="4" max="4" width="23.453125" style="21" customWidth="1"/>
    <col min="5" max="5" width="47.08984375" style="23" customWidth="1"/>
    <col min="6" max="6" width="14.90625" style="23" customWidth="1"/>
    <col min="7" max="7" width="12.90625" style="23" customWidth="1"/>
    <col min="8" max="8" width="13.54296875" style="23" customWidth="1"/>
    <col min="9" max="9" width="14.90625" style="23" customWidth="1"/>
    <col min="10" max="10" width="19.90625" style="23" customWidth="1"/>
    <col min="11" max="11" width="35" style="22" customWidth="1"/>
    <col min="12" max="16384" width="8.90625" style="23"/>
  </cols>
  <sheetData>
    <row r="2" spans="2:11" ht="42" customHeight="1">
      <c r="B2" s="24" t="s">
        <v>99</v>
      </c>
      <c r="C2" s="36" t="s">
        <v>251</v>
      </c>
    </row>
    <row r="3" spans="2:11" ht="21" customHeight="1">
      <c r="B3" s="24" t="s">
        <v>100</v>
      </c>
      <c r="C3" s="25"/>
      <c r="E3" s="23" t="s">
        <v>276</v>
      </c>
      <c r="F3" s="23">
        <f>1*12</f>
        <v>12</v>
      </c>
    </row>
    <row r="4" spans="2:11" ht="21" customHeight="1">
      <c r="B4" s="24" t="s">
        <v>101</v>
      </c>
      <c r="C4" s="32" t="s">
        <v>216</v>
      </c>
    </row>
    <row r="5" spans="2:11" ht="21" customHeight="1">
      <c r="B5" s="24" t="s">
        <v>102</v>
      </c>
      <c r="C5" s="25" t="s">
        <v>288</v>
      </c>
    </row>
    <row r="6" spans="2:11" ht="21" customHeight="1">
      <c r="B6" s="24" t="s">
        <v>103</v>
      </c>
      <c r="C6" s="25"/>
    </row>
    <row r="7" spans="2:11" ht="21" customHeight="1">
      <c r="B7" s="24" t="s">
        <v>104</v>
      </c>
      <c r="C7" s="25">
        <v>1</v>
      </c>
    </row>
    <row r="8" spans="2:11" ht="21" customHeight="1">
      <c r="B8" s="24" t="s">
        <v>105</v>
      </c>
      <c r="C8" s="25" t="s">
        <v>283</v>
      </c>
    </row>
    <row r="9" spans="2:11" ht="41.4" customHeight="1">
      <c r="B9" s="26" t="s">
        <v>106</v>
      </c>
      <c r="C9" s="25">
        <f>C7+1</f>
        <v>2</v>
      </c>
      <c r="E9" s="135"/>
      <c r="F9" s="135"/>
      <c r="G9" s="135"/>
      <c r="H9" s="135"/>
      <c r="I9" s="135"/>
      <c r="J9" s="135"/>
      <c r="K9" s="135"/>
    </row>
    <row r="10" spans="2:11" ht="21" customHeight="1">
      <c r="B10" s="24" t="s">
        <v>107</v>
      </c>
      <c r="C10" s="25" t="s">
        <v>217</v>
      </c>
      <c r="J10" s="27"/>
    </row>
    <row r="11" spans="2:11" ht="21" customHeight="1">
      <c r="B11" s="24" t="s">
        <v>108</v>
      </c>
      <c r="C11" s="25" t="s">
        <v>218</v>
      </c>
    </row>
    <row r="12" spans="2:11">
      <c r="B12" s="28"/>
      <c r="C12" s="29"/>
    </row>
    <row r="13" spans="2:11" ht="15" customHeight="1">
      <c r="B13" s="136" t="s">
        <v>109</v>
      </c>
      <c r="C13" s="136" t="s">
        <v>110</v>
      </c>
      <c r="D13" s="136" t="s">
        <v>111</v>
      </c>
      <c r="E13" s="136" t="s">
        <v>112</v>
      </c>
      <c r="F13" s="30"/>
      <c r="G13" s="136" t="s">
        <v>113</v>
      </c>
      <c r="H13" s="136"/>
      <c r="I13" s="136"/>
      <c r="J13" s="136" t="s">
        <v>114</v>
      </c>
      <c r="K13" s="136" t="s">
        <v>115</v>
      </c>
    </row>
    <row r="14" spans="2:11" ht="15" customHeight="1">
      <c r="B14" s="136"/>
      <c r="C14" s="136"/>
      <c r="D14" s="136"/>
      <c r="E14" s="136"/>
      <c r="F14" s="30" t="s">
        <v>116</v>
      </c>
      <c r="G14" s="30" t="s">
        <v>117</v>
      </c>
      <c r="H14" s="30" t="s">
        <v>118</v>
      </c>
      <c r="I14" s="30" t="s">
        <v>119</v>
      </c>
      <c r="J14" s="136"/>
      <c r="K14" s="136"/>
    </row>
    <row r="15" spans="2:11" ht="18.649999999999999" customHeight="1">
      <c r="B15" s="132" t="s">
        <v>120</v>
      </c>
      <c r="C15" s="132"/>
      <c r="D15" s="132"/>
      <c r="E15" s="132"/>
      <c r="F15" s="132"/>
      <c r="G15" s="132"/>
      <c r="H15" s="132"/>
      <c r="I15" s="132"/>
      <c r="J15" s="132"/>
      <c r="K15" s="132"/>
    </row>
    <row r="16" spans="2:11">
      <c r="B16" s="31" t="s">
        <v>219</v>
      </c>
      <c r="C16" s="32" t="s">
        <v>220</v>
      </c>
      <c r="D16" s="32" t="s">
        <v>221</v>
      </c>
      <c r="E16" s="32" t="s">
        <v>222</v>
      </c>
      <c r="F16" s="32">
        <v>2</v>
      </c>
      <c r="G16" s="32">
        <f>+F3+3.5+3.5</f>
        <v>19</v>
      </c>
      <c r="H16" s="32"/>
      <c r="I16" s="33"/>
      <c r="J16" s="32"/>
      <c r="K16" s="32" t="s">
        <v>223</v>
      </c>
    </row>
    <row r="17" spans="2:11">
      <c r="B17" s="33"/>
      <c r="C17" s="32"/>
      <c r="D17" s="32"/>
      <c r="E17" s="34"/>
      <c r="F17" s="32"/>
      <c r="G17" s="32"/>
      <c r="H17" s="34"/>
      <c r="I17" s="34"/>
      <c r="J17" s="32"/>
      <c r="K17" s="33"/>
    </row>
    <row r="18" spans="2:11">
      <c r="B18" s="33"/>
      <c r="C18" s="32"/>
      <c r="D18" s="32"/>
      <c r="E18" s="34"/>
      <c r="F18" s="32"/>
      <c r="G18" s="32"/>
      <c r="H18" s="34"/>
      <c r="I18" s="34"/>
      <c r="J18" s="32"/>
      <c r="K18" s="33"/>
    </row>
    <row r="19" spans="2:11">
      <c r="B19" s="33"/>
      <c r="C19" s="32"/>
      <c r="D19" s="32"/>
      <c r="E19" s="34"/>
      <c r="F19" s="32"/>
      <c r="G19" s="32"/>
      <c r="H19" s="34"/>
      <c r="I19" s="34"/>
      <c r="J19" s="32"/>
      <c r="K19" s="33"/>
    </row>
    <row r="20" spans="2:11" ht="22.5" customHeight="1">
      <c r="B20" s="35" t="s">
        <v>121</v>
      </c>
      <c r="C20" s="25"/>
      <c r="D20" s="25"/>
      <c r="E20" s="36"/>
      <c r="F20" s="36"/>
      <c r="G20" s="37"/>
      <c r="H20" s="34"/>
      <c r="I20" s="30"/>
      <c r="J20" s="38"/>
      <c r="K20" s="33"/>
    </row>
    <row r="21" spans="2:11" ht="22.5" customHeight="1">
      <c r="B21" s="35"/>
      <c r="C21" s="36" t="s">
        <v>219</v>
      </c>
      <c r="D21" s="31"/>
      <c r="E21" s="36"/>
      <c r="F21" s="36"/>
      <c r="G21" s="37"/>
      <c r="H21" s="34"/>
      <c r="I21" s="25" t="s">
        <v>14</v>
      </c>
      <c r="J21" s="38">
        <f>+J16</f>
        <v>0</v>
      </c>
      <c r="K21" s="33"/>
    </row>
    <row r="22" spans="2:11" ht="22.5" customHeight="1">
      <c r="B22" s="35"/>
      <c r="C22" s="78"/>
      <c r="D22" s="33"/>
      <c r="E22" s="31"/>
      <c r="F22" s="31"/>
      <c r="G22" s="32"/>
      <c r="H22" s="32"/>
      <c r="I22" s="25"/>
      <c r="J22" s="38"/>
      <c r="K22" s="33"/>
    </row>
    <row r="23" spans="2:11" ht="22.5" customHeight="1">
      <c r="B23" s="35"/>
      <c r="C23" s="78"/>
      <c r="D23" s="33"/>
      <c r="E23" s="31"/>
      <c r="F23" s="31"/>
      <c r="G23" s="32"/>
      <c r="H23" s="32"/>
      <c r="I23" s="25"/>
      <c r="J23" s="38"/>
      <c r="K23" s="33"/>
    </row>
    <row r="24" spans="2:11" ht="22.5" customHeight="1">
      <c r="B24" s="35"/>
      <c r="C24" s="78"/>
      <c r="D24" s="33"/>
      <c r="E24" s="31"/>
      <c r="F24" s="31"/>
      <c r="G24" s="32"/>
      <c r="H24" s="32"/>
      <c r="I24" s="25"/>
      <c r="J24" s="38"/>
      <c r="K24" s="33"/>
    </row>
    <row r="25" spans="2:11" ht="22.5" customHeight="1">
      <c r="B25" s="35"/>
      <c r="C25" s="139"/>
      <c r="D25" s="139"/>
      <c r="E25" s="31"/>
      <c r="F25" s="31"/>
      <c r="G25" s="32"/>
      <c r="H25" s="32"/>
      <c r="I25" s="25"/>
      <c r="J25" s="38"/>
      <c r="K25" s="33"/>
    </row>
    <row r="26" spans="2:11" ht="22.5" customHeight="1">
      <c r="B26" s="35"/>
      <c r="C26" s="134"/>
      <c r="D26" s="134"/>
      <c r="E26" s="31"/>
      <c r="F26" s="31"/>
      <c r="G26" s="32"/>
      <c r="H26" s="32"/>
      <c r="I26" s="25"/>
      <c r="J26" s="38"/>
      <c r="K26" s="33"/>
    </row>
    <row r="27" spans="2:11" ht="22.5" customHeight="1">
      <c r="B27" s="33"/>
      <c r="C27" s="141"/>
      <c r="D27" s="141"/>
      <c r="E27" s="34"/>
      <c r="F27" s="34"/>
      <c r="G27" s="34"/>
      <c r="H27" s="34"/>
      <c r="I27" s="34"/>
      <c r="J27" s="38"/>
      <c r="K27" s="33"/>
    </row>
    <row r="28" spans="2:11" ht="21.65" customHeight="1">
      <c r="B28" s="33"/>
      <c r="C28" s="34"/>
      <c r="D28" s="34"/>
      <c r="E28" s="34"/>
      <c r="F28" s="34"/>
      <c r="G28" s="34"/>
      <c r="H28" s="34"/>
      <c r="I28" s="34"/>
      <c r="J28" s="38"/>
      <c r="K28" s="39"/>
    </row>
    <row r="29" spans="2:11" ht="21.65" customHeight="1">
      <c r="B29" s="31"/>
      <c r="C29" s="34"/>
      <c r="D29" s="34"/>
      <c r="E29" s="34"/>
      <c r="F29" s="34"/>
      <c r="G29" s="34"/>
      <c r="H29" s="34"/>
      <c r="I29" s="34"/>
      <c r="J29" s="38"/>
      <c r="K29" s="39"/>
    </row>
    <row r="30" spans="2:11">
      <c r="B30" s="31"/>
      <c r="C30" s="31"/>
      <c r="D30" s="31"/>
      <c r="E30" s="31"/>
      <c r="F30" s="31"/>
      <c r="G30" s="34"/>
      <c r="H30" s="34"/>
      <c r="I30" s="34"/>
      <c r="J30" s="39"/>
      <c r="K30" s="33"/>
    </row>
    <row r="31" spans="2:11">
      <c r="B31" s="33"/>
      <c r="C31" s="32"/>
      <c r="D31" s="32"/>
      <c r="E31" s="34"/>
      <c r="F31" s="34"/>
      <c r="G31" s="34"/>
      <c r="H31" s="34"/>
      <c r="I31" s="34"/>
      <c r="J31" s="34"/>
      <c r="K31" s="33"/>
    </row>
    <row r="32" spans="2:11" ht="23">
      <c r="B32" s="142" t="s">
        <v>122</v>
      </c>
      <c r="C32" s="142"/>
      <c r="D32" s="142"/>
      <c r="E32" s="142"/>
      <c r="F32" s="142"/>
      <c r="G32" s="142"/>
      <c r="H32" s="142"/>
      <c r="I32" s="142"/>
      <c r="J32" s="142"/>
      <c r="K32" s="33"/>
    </row>
    <row r="33" spans="2:11">
      <c r="B33" s="32"/>
      <c r="C33" s="32"/>
      <c r="D33" s="32"/>
      <c r="E33" s="34"/>
      <c r="F33" s="34"/>
      <c r="G33" s="34"/>
      <c r="H33" s="34"/>
      <c r="I33" s="34"/>
      <c r="J33" s="34"/>
      <c r="K33" s="33"/>
    </row>
    <row r="34" spans="2:11" s="41" customFormat="1" ht="29.15" customHeight="1">
      <c r="B34" s="36" t="s">
        <v>0</v>
      </c>
      <c r="C34" s="140" t="s">
        <v>1</v>
      </c>
      <c r="D34" s="140"/>
      <c r="E34" s="140"/>
      <c r="F34" s="140" t="s">
        <v>2</v>
      </c>
      <c r="G34" s="140"/>
      <c r="H34" s="25" t="s">
        <v>3</v>
      </c>
      <c r="I34" s="25" t="s">
        <v>4</v>
      </c>
      <c r="J34" s="25" t="s">
        <v>123</v>
      </c>
      <c r="K34" s="25" t="s">
        <v>124</v>
      </c>
    </row>
    <row r="35" spans="2:11" s="41" customFormat="1" ht="162" customHeight="1">
      <c r="B35" s="42">
        <v>1</v>
      </c>
      <c r="C35" s="137" t="s">
        <v>183</v>
      </c>
      <c r="D35" s="137"/>
      <c r="E35" s="137"/>
      <c r="F35" s="138" t="s">
        <v>7</v>
      </c>
      <c r="G35" s="138"/>
      <c r="H35" s="43" t="s">
        <v>125</v>
      </c>
      <c r="I35" s="44">
        <v>1</v>
      </c>
      <c r="J35" s="45"/>
      <c r="K35" s="42"/>
    </row>
    <row r="36" spans="2:11" s="41" customFormat="1" ht="209.5" customHeight="1">
      <c r="B36" s="42">
        <v>2</v>
      </c>
      <c r="C36" s="137" t="s">
        <v>184</v>
      </c>
      <c r="D36" s="137"/>
      <c r="E36" s="137"/>
      <c r="F36" s="138" t="s">
        <v>9</v>
      </c>
      <c r="G36" s="138"/>
      <c r="H36" s="42" t="s">
        <v>10</v>
      </c>
      <c r="I36" s="42"/>
      <c r="J36" s="45"/>
      <c r="K36" s="42"/>
    </row>
    <row r="37" spans="2:11" s="41" customFormat="1" ht="236.5" customHeight="1">
      <c r="B37" s="42">
        <v>3</v>
      </c>
      <c r="C37" s="137" t="s">
        <v>185</v>
      </c>
      <c r="D37" s="137"/>
      <c r="E37" s="137"/>
      <c r="F37" s="138" t="s">
        <v>11</v>
      </c>
      <c r="G37" s="138"/>
      <c r="H37" s="42" t="s">
        <v>12</v>
      </c>
      <c r="I37" s="42"/>
      <c r="J37" s="45"/>
      <c r="K37" s="42"/>
    </row>
    <row r="38" spans="2:11" s="41" customFormat="1" ht="195" customHeight="1">
      <c r="B38" s="42">
        <v>4</v>
      </c>
      <c r="C38" s="137" t="s">
        <v>186</v>
      </c>
      <c r="D38" s="137"/>
      <c r="E38" s="137"/>
      <c r="F38" s="138" t="s">
        <v>13</v>
      </c>
      <c r="G38" s="138"/>
      <c r="H38" s="42" t="s">
        <v>14</v>
      </c>
      <c r="I38" s="42"/>
      <c r="J38" s="45"/>
      <c r="K38" s="42"/>
    </row>
    <row r="39" spans="2:11" s="41" customFormat="1" ht="88.4" customHeight="1">
      <c r="B39" s="42">
        <v>5</v>
      </c>
      <c r="C39" s="137" t="s">
        <v>187</v>
      </c>
      <c r="D39" s="137"/>
      <c r="E39" s="137"/>
      <c r="F39" s="138" t="s">
        <v>15</v>
      </c>
      <c r="G39" s="138"/>
      <c r="H39" s="42" t="s">
        <v>10</v>
      </c>
      <c r="I39" s="44">
        <f>+J97</f>
        <v>0</v>
      </c>
      <c r="J39" s="45"/>
      <c r="K39" s="42"/>
    </row>
    <row r="40" spans="2:11" s="41" customFormat="1" ht="272.5" customHeight="1">
      <c r="B40" s="42">
        <v>6</v>
      </c>
      <c r="C40" s="137" t="s">
        <v>188</v>
      </c>
      <c r="D40" s="137"/>
      <c r="E40" s="137"/>
      <c r="F40" s="138" t="s">
        <v>16</v>
      </c>
      <c r="G40" s="138"/>
      <c r="H40" s="43" t="s">
        <v>17</v>
      </c>
      <c r="I40" s="44"/>
      <c r="J40" s="45"/>
      <c r="K40" s="42"/>
    </row>
    <row r="41" spans="2:11" s="41" customFormat="1" ht="192" customHeight="1">
      <c r="B41" s="42">
        <v>7</v>
      </c>
      <c r="C41" s="137" t="s">
        <v>189</v>
      </c>
      <c r="D41" s="137"/>
      <c r="E41" s="137"/>
      <c r="F41" s="138" t="s">
        <v>18</v>
      </c>
      <c r="G41" s="138"/>
      <c r="H41" s="43" t="s">
        <v>19</v>
      </c>
      <c r="I41" s="42"/>
      <c r="J41" s="45"/>
      <c r="K41" s="42"/>
    </row>
    <row r="42" spans="2:11" s="41" customFormat="1" ht="232.75" customHeight="1">
      <c r="B42" s="42">
        <v>8</v>
      </c>
      <c r="C42" s="137" t="s">
        <v>190</v>
      </c>
      <c r="D42" s="137"/>
      <c r="E42" s="137"/>
      <c r="F42" s="138" t="s">
        <v>182</v>
      </c>
      <c r="G42" s="138"/>
      <c r="H42" s="43" t="s">
        <v>21</v>
      </c>
      <c r="I42" s="42"/>
      <c r="J42" s="45"/>
      <c r="K42" s="42"/>
    </row>
    <row r="43" spans="2:11" s="41" customFormat="1" ht="292.5" customHeight="1">
      <c r="B43" s="42">
        <v>9</v>
      </c>
      <c r="C43" s="137" t="s">
        <v>191</v>
      </c>
      <c r="D43" s="137"/>
      <c r="E43" s="137"/>
      <c r="F43" s="138" t="s">
        <v>22</v>
      </c>
      <c r="G43" s="138"/>
      <c r="H43" s="43" t="s">
        <v>23</v>
      </c>
      <c r="I43" s="42"/>
      <c r="J43" s="45"/>
      <c r="K43" s="42"/>
    </row>
    <row r="44" spans="2:11" s="41" customFormat="1" ht="262.64999999999998" customHeight="1">
      <c r="B44" s="42">
        <v>10</v>
      </c>
      <c r="C44" s="137" t="s">
        <v>192</v>
      </c>
      <c r="D44" s="137"/>
      <c r="E44" s="137"/>
      <c r="F44" s="138" t="s">
        <v>24</v>
      </c>
      <c r="G44" s="138"/>
      <c r="H44" s="43" t="s">
        <v>23</v>
      </c>
      <c r="I44" s="42"/>
      <c r="J44" s="45"/>
      <c r="K44" s="42"/>
    </row>
    <row r="45" spans="2:11" s="41" customFormat="1" ht="249" customHeight="1">
      <c r="B45" s="42">
        <v>11</v>
      </c>
      <c r="C45" s="137" t="s">
        <v>193</v>
      </c>
      <c r="D45" s="137"/>
      <c r="E45" s="137"/>
      <c r="F45" s="138" t="s">
        <v>25</v>
      </c>
      <c r="G45" s="138"/>
      <c r="H45" s="43" t="s">
        <v>23</v>
      </c>
      <c r="I45" s="42"/>
      <c r="J45" s="45"/>
      <c r="K45" s="42"/>
    </row>
    <row r="46" spans="2:11" s="41" customFormat="1" ht="145.65" customHeight="1">
      <c r="B46" s="42">
        <v>12</v>
      </c>
      <c r="C46" s="137" t="s">
        <v>194</v>
      </c>
      <c r="D46" s="137"/>
      <c r="E46" s="137"/>
      <c r="F46" s="138" t="s">
        <v>26</v>
      </c>
      <c r="G46" s="138"/>
      <c r="H46" s="43" t="s">
        <v>23</v>
      </c>
      <c r="I46" s="42"/>
      <c r="J46" s="45"/>
      <c r="K46" s="42"/>
    </row>
    <row r="47" spans="2:11" s="41" customFormat="1" ht="282.64999999999998" customHeight="1">
      <c r="B47" s="42">
        <v>13</v>
      </c>
      <c r="C47" s="137" t="s">
        <v>195</v>
      </c>
      <c r="D47" s="137"/>
      <c r="E47" s="137"/>
      <c r="F47" s="138" t="s">
        <v>27</v>
      </c>
      <c r="G47" s="138"/>
      <c r="H47" s="43" t="s">
        <v>23</v>
      </c>
      <c r="I47" s="42"/>
      <c r="J47" s="45"/>
      <c r="K47" s="42"/>
    </row>
    <row r="48" spans="2:11" s="41" customFormat="1" ht="166.75" customHeight="1">
      <c r="B48" s="42">
        <v>14</v>
      </c>
      <c r="C48" s="137" t="s">
        <v>196</v>
      </c>
      <c r="D48" s="137"/>
      <c r="E48" s="137"/>
      <c r="F48" s="138" t="s">
        <v>28</v>
      </c>
      <c r="G48" s="138"/>
      <c r="H48" s="43" t="s">
        <v>23</v>
      </c>
      <c r="I48" s="42"/>
      <c r="J48" s="45"/>
      <c r="K48" s="42"/>
    </row>
    <row r="49" spans="2:11" s="41" customFormat="1" ht="270.64999999999998" customHeight="1">
      <c r="B49" s="42">
        <v>15</v>
      </c>
      <c r="C49" s="137" t="s">
        <v>197</v>
      </c>
      <c r="D49" s="137"/>
      <c r="E49" s="137"/>
      <c r="F49" s="138" t="s">
        <v>29</v>
      </c>
      <c r="G49" s="138"/>
      <c r="H49" s="42" t="s">
        <v>10</v>
      </c>
      <c r="I49" s="42"/>
      <c r="J49" s="45"/>
      <c r="K49" s="42"/>
    </row>
    <row r="50" spans="2:11" s="41" customFormat="1" ht="200.5" customHeight="1">
      <c r="B50" s="42">
        <v>16</v>
      </c>
      <c r="C50" s="137" t="s">
        <v>198</v>
      </c>
      <c r="D50" s="137"/>
      <c r="E50" s="137"/>
      <c r="F50" s="138" t="s">
        <v>30</v>
      </c>
      <c r="G50" s="138"/>
      <c r="H50" s="42"/>
      <c r="I50" s="42"/>
      <c r="J50" s="45"/>
      <c r="K50" s="42"/>
    </row>
    <row r="51" spans="2:11" s="41" customFormat="1" ht="52.75" customHeight="1">
      <c r="B51" s="42">
        <v>17</v>
      </c>
      <c r="C51" s="143" t="s">
        <v>126</v>
      </c>
      <c r="D51" s="143"/>
      <c r="E51" s="143"/>
      <c r="F51" s="138" t="s">
        <v>127</v>
      </c>
      <c r="G51" s="138"/>
      <c r="H51" s="46"/>
      <c r="I51" s="42"/>
      <c r="J51" s="45"/>
      <c r="K51" s="42"/>
    </row>
    <row r="52" spans="2:11" s="41" customFormat="1" ht="87" customHeight="1">
      <c r="B52" s="42">
        <v>18</v>
      </c>
      <c r="C52" s="137" t="s">
        <v>199</v>
      </c>
      <c r="D52" s="137"/>
      <c r="E52" s="137"/>
      <c r="F52" s="138" t="s">
        <v>31</v>
      </c>
      <c r="G52" s="138"/>
      <c r="H52" s="42" t="s">
        <v>10</v>
      </c>
      <c r="I52" s="42"/>
      <c r="J52" s="45"/>
      <c r="K52" s="42"/>
    </row>
    <row r="53" spans="2:11" s="41" customFormat="1" ht="163.4" customHeight="1">
      <c r="B53" s="42">
        <v>19</v>
      </c>
      <c r="C53" s="137" t="s">
        <v>200</v>
      </c>
      <c r="D53" s="137"/>
      <c r="E53" s="137"/>
      <c r="F53" s="138" t="s">
        <v>32</v>
      </c>
      <c r="G53" s="138"/>
      <c r="H53" s="42" t="s">
        <v>10</v>
      </c>
      <c r="I53" s="44"/>
      <c r="J53" s="45"/>
      <c r="K53" s="32"/>
    </row>
    <row r="54" spans="2:11" s="41" customFormat="1" ht="122.4" customHeight="1">
      <c r="B54" s="42">
        <v>20</v>
      </c>
      <c r="C54" s="137" t="s">
        <v>201</v>
      </c>
      <c r="D54" s="137"/>
      <c r="E54" s="137"/>
      <c r="F54" s="138" t="s">
        <v>33</v>
      </c>
      <c r="G54" s="138"/>
      <c r="H54" s="42" t="s">
        <v>10</v>
      </c>
      <c r="I54" s="44">
        <f>+J101</f>
        <v>0</v>
      </c>
      <c r="J54" s="45"/>
      <c r="K54" s="42"/>
    </row>
    <row r="55" spans="2:11" s="41" customFormat="1" ht="103.75" customHeight="1">
      <c r="B55" s="42">
        <v>21</v>
      </c>
      <c r="C55" s="137" t="s">
        <v>202</v>
      </c>
      <c r="D55" s="137"/>
      <c r="E55" s="137"/>
      <c r="F55" s="138" t="s">
        <v>34</v>
      </c>
      <c r="G55" s="138"/>
      <c r="H55" s="42" t="s">
        <v>10</v>
      </c>
      <c r="I55" s="44">
        <f>+J106</f>
        <v>0</v>
      </c>
      <c r="J55" s="45"/>
      <c r="K55" s="42"/>
    </row>
    <row r="56" spans="2:11" s="41" customFormat="1" ht="214.75" customHeight="1">
      <c r="B56" s="42">
        <v>22</v>
      </c>
      <c r="C56" s="137" t="s">
        <v>203</v>
      </c>
      <c r="D56" s="137"/>
      <c r="E56" s="137"/>
      <c r="F56" s="138" t="s">
        <v>35</v>
      </c>
      <c r="G56" s="138"/>
      <c r="H56" s="42" t="s">
        <v>10</v>
      </c>
      <c r="I56" s="42"/>
      <c r="J56" s="45"/>
      <c r="K56" s="42"/>
    </row>
    <row r="57" spans="2:11" s="41" customFormat="1" ht="32.15" customHeight="1">
      <c r="B57" s="42">
        <v>23</v>
      </c>
      <c r="C57" s="143" t="s">
        <v>128</v>
      </c>
      <c r="D57" s="143"/>
      <c r="E57" s="143"/>
      <c r="F57" s="138"/>
      <c r="G57" s="138"/>
      <c r="H57" s="35"/>
      <c r="I57" s="42"/>
      <c r="J57" s="45"/>
      <c r="K57" s="42"/>
    </row>
    <row r="58" spans="2:11" s="41" customFormat="1" ht="64.400000000000006" customHeight="1">
      <c r="B58" s="42">
        <v>24</v>
      </c>
      <c r="C58" s="137" t="s">
        <v>204</v>
      </c>
      <c r="D58" s="137"/>
      <c r="E58" s="137"/>
      <c r="F58" s="138" t="s">
        <v>36</v>
      </c>
      <c r="G58" s="138"/>
      <c r="H58" s="42"/>
      <c r="I58" s="42"/>
      <c r="J58" s="45"/>
      <c r="K58" s="33"/>
    </row>
    <row r="59" spans="2:11" s="41" customFormat="1" ht="102.65" customHeight="1">
      <c r="B59" s="42">
        <v>25</v>
      </c>
      <c r="C59" s="137" t="s">
        <v>205</v>
      </c>
      <c r="D59" s="137"/>
      <c r="E59" s="137"/>
      <c r="F59" s="138" t="s">
        <v>37</v>
      </c>
      <c r="G59" s="138"/>
      <c r="H59" s="43" t="s">
        <v>23</v>
      </c>
      <c r="I59" s="44"/>
      <c r="J59" s="45"/>
      <c r="K59" s="32"/>
    </row>
    <row r="60" spans="2:11" s="41" customFormat="1" ht="216.65" customHeight="1">
      <c r="B60" s="42">
        <v>26</v>
      </c>
      <c r="C60" s="137" t="s">
        <v>206</v>
      </c>
      <c r="D60" s="137"/>
      <c r="E60" s="137"/>
      <c r="F60" s="138" t="s">
        <v>38</v>
      </c>
      <c r="G60" s="138"/>
      <c r="H60" s="43" t="s">
        <v>23</v>
      </c>
      <c r="I60" s="44">
        <v>0</v>
      </c>
      <c r="J60" s="45"/>
      <c r="K60" s="42"/>
    </row>
    <row r="61" spans="2:11" s="41" customFormat="1" ht="180.65" customHeight="1">
      <c r="B61" s="42">
        <v>27</v>
      </c>
      <c r="C61" s="137" t="s">
        <v>207</v>
      </c>
      <c r="D61" s="137"/>
      <c r="E61" s="137"/>
      <c r="F61" s="138" t="s">
        <v>39</v>
      </c>
      <c r="G61" s="138"/>
      <c r="H61" s="43" t="s">
        <v>23</v>
      </c>
      <c r="I61" s="42">
        <v>0</v>
      </c>
      <c r="J61" s="45"/>
      <c r="K61" s="42"/>
    </row>
    <row r="62" spans="2:11" s="41" customFormat="1" ht="153" customHeight="1">
      <c r="B62" s="42">
        <v>28</v>
      </c>
      <c r="C62" s="137" t="s">
        <v>40</v>
      </c>
      <c r="D62" s="137"/>
      <c r="E62" s="137"/>
      <c r="F62" s="138" t="s">
        <v>41</v>
      </c>
      <c r="G62" s="138"/>
      <c r="H62" s="43" t="s">
        <v>10</v>
      </c>
      <c r="I62" s="42"/>
      <c r="J62" s="45"/>
      <c r="K62" s="42"/>
    </row>
    <row r="63" spans="2:11" s="41" customFormat="1" ht="111.65" customHeight="1">
      <c r="B63" s="42">
        <v>29</v>
      </c>
      <c r="C63" s="137" t="s">
        <v>208</v>
      </c>
      <c r="D63" s="137"/>
      <c r="E63" s="137"/>
      <c r="F63" s="138" t="s">
        <v>42</v>
      </c>
      <c r="G63" s="138"/>
      <c r="H63" s="43" t="s">
        <v>10</v>
      </c>
      <c r="I63" s="44"/>
      <c r="J63" s="45"/>
      <c r="K63" s="42"/>
    </row>
    <row r="64" spans="2:11" s="41" customFormat="1" ht="241.75" customHeight="1">
      <c r="B64" s="42">
        <v>30</v>
      </c>
      <c r="C64" s="137" t="s">
        <v>209</v>
      </c>
      <c r="D64" s="137"/>
      <c r="E64" s="137"/>
      <c r="F64" s="138" t="s">
        <v>43</v>
      </c>
      <c r="G64" s="138"/>
      <c r="H64" s="43" t="s">
        <v>23</v>
      </c>
      <c r="I64" s="44"/>
      <c r="J64" s="45"/>
      <c r="K64" s="42"/>
    </row>
    <row r="65" spans="2:11" s="41" customFormat="1" ht="249" customHeight="1">
      <c r="B65" s="42">
        <v>31</v>
      </c>
      <c r="C65" s="137" t="s">
        <v>129</v>
      </c>
      <c r="D65" s="137"/>
      <c r="E65" s="137"/>
      <c r="F65" s="138" t="s">
        <v>44</v>
      </c>
      <c r="G65" s="138"/>
      <c r="H65" s="43" t="s">
        <v>45</v>
      </c>
      <c r="I65" s="44"/>
      <c r="J65" s="45"/>
      <c r="K65" s="42"/>
    </row>
    <row r="66" spans="2:11" s="41" customFormat="1" ht="138" customHeight="1">
      <c r="B66" s="42">
        <v>32</v>
      </c>
      <c r="C66" s="137" t="s">
        <v>210</v>
      </c>
      <c r="D66" s="137"/>
      <c r="E66" s="137"/>
      <c r="F66" s="138" t="s">
        <v>46</v>
      </c>
      <c r="G66" s="138"/>
      <c r="H66" s="43" t="s">
        <v>47</v>
      </c>
      <c r="I66" s="44"/>
      <c r="J66" s="45"/>
      <c r="K66" s="42"/>
    </row>
    <row r="67" spans="2:11" s="41" customFormat="1" ht="166.75" customHeight="1">
      <c r="B67" s="42">
        <v>33</v>
      </c>
      <c r="C67" s="137" t="s">
        <v>211</v>
      </c>
      <c r="D67" s="137"/>
      <c r="E67" s="137"/>
      <c r="F67" s="138" t="s">
        <v>48</v>
      </c>
      <c r="G67" s="138"/>
      <c r="H67" s="43" t="s">
        <v>45</v>
      </c>
      <c r="I67" s="44"/>
      <c r="J67" s="45"/>
      <c r="K67" s="42"/>
    </row>
    <row r="68" spans="2:11" s="41" customFormat="1" ht="165" customHeight="1">
      <c r="B68" s="42">
        <v>34</v>
      </c>
      <c r="C68" s="137" t="s">
        <v>212</v>
      </c>
      <c r="D68" s="137"/>
      <c r="E68" s="137"/>
      <c r="F68" s="138" t="s">
        <v>49</v>
      </c>
      <c r="G68" s="138"/>
      <c r="H68" s="43" t="s">
        <v>21</v>
      </c>
      <c r="I68" s="42"/>
      <c r="J68" s="45"/>
      <c r="K68" s="42"/>
    </row>
    <row r="69" spans="2:11" s="41" customFormat="1" ht="409.5" customHeight="1">
      <c r="B69" s="42">
        <v>35</v>
      </c>
      <c r="C69" s="137" t="s">
        <v>213</v>
      </c>
      <c r="D69" s="137"/>
      <c r="E69" s="137"/>
      <c r="F69" s="138" t="s">
        <v>50</v>
      </c>
      <c r="G69" s="138"/>
      <c r="H69" s="43" t="s">
        <v>17</v>
      </c>
      <c r="I69" s="42"/>
      <c r="J69" s="45"/>
      <c r="K69" s="42"/>
    </row>
    <row r="70" spans="2:11" s="41" customFormat="1" ht="201" customHeight="1">
      <c r="B70" s="42">
        <v>36</v>
      </c>
      <c r="C70" s="137" t="s">
        <v>214</v>
      </c>
      <c r="D70" s="137"/>
      <c r="E70" s="137"/>
      <c r="F70" s="138" t="s">
        <v>51</v>
      </c>
      <c r="G70" s="138"/>
      <c r="H70" s="42" t="s">
        <v>14</v>
      </c>
      <c r="I70" s="42"/>
      <c r="J70" s="45"/>
      <c r="K70" s="42"/>
    </row>
    <row r="71" spans="2:11" s="41" customFormat="1" ht="201" customHeight="1">
      <c r="B71" s="42">
        <v>37</v>
      </c>
      <c r="C71" s="137" t="s">
        <v>215</v>
      </c>
      <c r="D71" s="137"/>
      <c r="E71" s="137"/>
      <c r="F71" s="138" t="s">
        <v>52</v>
      </c>
      <c r="G71" s="138"/>
      <c r="H71" s="42" t="s">
        <v>14</v>
      </c>
      <c r="I71" s="42"/>
      <c r="J71" s="45"/>
      <c r="K71" s="42"/>
    </row>
    <row r="72" spans="2:11" s="41" customFormat="1" ht="141" customHeight="1">
      <c r="B72" s="42">
        <v>38</v>
      </c>
      <c r="C72" s="137" t="s">
        <v>53</v>
      </c>
      <c r="D72" s="137"/>
      <c r="E72" s="137"/>
      <c r="F72" s="144" t="s">
        <v>54</v>
      </c>
      <c r="G72" s="144"/>
      <c r="H72" s="42" t="s">
        <v>14</v>
      </c>
      <c r="I72" s="39"/>
      <c r="J72" s="45"/>
      <c r="K72" s="42"/>
    </row>
    <row r="73" spans="2:11" s="41" customFormat="1" ht="228.65" customHeight="1">
      <c r="B73" s="42">
        <v>39</v>
      </c>
      <c r="C73" s="137" t="s">
        <v>55</v>
      </c>
      <c r="D73" s="137"/>
      <c r="E73" s="137"/>
      <c r="F73" s="144" t="s">
        <v>56</v>
      </c>
      <c r="G73" s="144"/>
      <c r="H73" s="42" t="s">
        <v>14</v>
      </c>
      <c r="I73" s="39"/>
      <c r="J73" s="45"/>
      <c r="K73" s="42"/>
    </row>
    <row r="74" spans="2:11" s="41" customFormat="1" ht="228.65" customHeight="1">
      <c r="B74" s="42">
        <v>40</v>
      </c>
      <c r="C74" s="145" t="s">
        <v>130</v>
      </c>
      <c r="D74" s="145"/>
      <c r="E74" s="145"/>
      <c r="F74" s="144" t="s">
        <v>58</v>
      </c>
      <c r="G74" s="144"/>
      <c r="H74" s="42" t="s">
        <v>59</v>
      </c>
      <c r="I74" s="39"/>
      <c r="J74" s="45"/>
      <c r="K74" s="42"/>
    </row>
    <row r="75" spans="2:11" s="41" customFormat="1" ht="228.65" customHeight="1">
      <c r="B75" s="42">
        <v>41</v>
      </c>
      <c r="C75" s="137" t="s">
        <v>60</v>
      </c>
      <c r="D75" s="137"/>
      <c r="E75" s="137"/>
      <c r="F75" s="138" t="s">
        <v>61</v>
      </c>
      <c r="G75" s="138"/>
      <c r="H75" s="32" t="s">
        <v>62</v>
      </c>
      <c r="I75" s="42"/>
      <c r="J75" s="45"/>
      <c r="K75" s="42"/>
    </row>
    <row r="76" spans="2:11" s="41" customFormat="1" ht="201" customHeight="1">
      <c r="B76" s="42">
        <v>42</v>
      </c>
      <c r="C76" s="145" t="s">
        <v>63</v>
      </c>
      <c r="D76" s="145"/>
      <c r="E76" s="145"/>
      <c r="F76" s="138" t="s">
        <v>64</v>
      </c>
      <c r="G76" s="138"/>
      <c r="H76" s="32" t="s">
        <v>62</v>
      </c>
      <c r="I76" s="42"/>
      <c r="J76" s="45"/>
      <c r="K76" s="42"/>
    </row>
    <row r="77" spans="2:11" s="41" customFormat="1" ht="145.65" customHeight="1">
      <c r="B77" s="42">
        <v>43</v>
      </c>
      <c r="C77" s="137" t="s">
        <v>131</v>
      </c>
      <c r="D77" s="137"/>
      <c r="E77" s="137"/>
      <c r="F77" s="138" t="s">
        <v>64</v>
      </c>
      <c r="G77" s="138"/>
      <c r="H77" s="32" t="s">
        <v>23</v>
      </c>
      <c r="I77" s="42"/>
      <c r="J77" s="45"/>
      <c r="K77" s="42"/>
    </row>
    <row r="78" spans="2:11" s="41" customFormat="1" ht="161.5" customHeight="1">
      <c r="B78" s="42">
        <v>44</v>
      </c>
      <c r="C78" s="137" t="s">
        <v>132</v>
      </c>
      <c r="D78" s="137"/>
      <c r="E78" s="137"/>
      <c r="F78" s="138" t="s">
        <v>67</v>
      </c>
      <c r="G78" s="138"/>
      <c r="H78" s="32" t="s">
        <v>14</v>
      </c>
      <c r="I78" s="42"/>
      <c r="J78" s="45"/>
      <c r="K78" s="42"/>
    </row>
    <row r="79" spans="2:11" s="41" customFormat="1" ht="161.5" customHeight="1">
      <c r="B79" s="42">
        <v>45</v>
      </c>
      <c r="C79" s="137" t="s">
        <v>72</v>
      </c>
      <c r="D79" s="137"/>
      <c r="E79" s="137"/>
      <c r="F79" s="138" t="s">
        <v>73</v>
      </c>
      <c r="G79" s="138"/>
      <c r="H79" s="32" t="s">
        <v>68</v>
      </c>
      <c r="I79" s="44">
        <f>+J111</f>
        <v>0</v>
      </c>
      <c r="J79" s="45"/>
      <c r="K79" s="42"/>
    </row>
    <row r="80" spans="2:11" s="41" customFormat="1" ht="136.4" customHeight="1">
      <c r="B80" s="42">
        <v>46</v>
      </c>
      <c r="C80" s="137" t="s">
        <v>133</v>
      </c>
      <c r="D80" s="137"/>
      <c r="E80" s="137"/>
      <c r="F80" s="138" t="s">
        <v>93</v>
      </c>
      <c r="G80" s="138"/>
      <c r="H80" s="32" t="s">
        <v>14</v>
      </c>
      <c r="I80" s="44">
        <v>0</v>
      </c>
      <c r="J80" s="45"/>
      <c r="K80" s="42"/>
    </row>
    <row r="81" spans="2:11" s="41" customFormat="1" ht="168" customHeight="1">
      <c r="B81" s="42">
        <v>47</v>
      </c>
      <c r="C81" s="137" t="s">
        <v>76</v>
      </c>
      <c r="D81" s="137"/>
      <c r="E81" s="137"/>
      <c r="F81" s="138" t="s">
        <v>77</v>
      </c>
      <c r="G81" s="138"/>
      <c r="H81" s="32" t="s">
        <v>59</v>
      </c>
      <c r="I81" s="44"/>
      <c r="J81" s="45"/>
      <c r="K81" s="42">
        <v>0</v>
      </c>
    </row>
    <row r="82" spans="2:11" s="41" customFormat="1" ht="176.4" customHeight="1">
      <c r="B82" s="42">
        <v>48</v>
      </c>
      <c r="C82" s="137" t="s">
        <v>134</v>
      </c>
      <c r="D82" s="137"/>
      <c r="E82" s="137"/>
      <c r="F82" s="146" t="s">
        <v>70</v>
      </c>
      <c r="G82" s="147"/>
      <c r="H82" s="31" t="s">
        <v>135</v>
      </c>
      <c r="I82" s="47"/>
      <c r="J82" s="47"/>
      <c r="K82" s="47"/>
    </row>
    <row r="83" spans="2:11" s="41" customFormat="1" ht="162.65" customHeight="1">
      <c r="B83" s="42">
        <v>49</v>
      </c>
      <c r="C83" s="145" t="s">
        <v>74</v>
      </c>
      <c r="D83" s="145"/>
      <c r="E83" s="145"/>
      <c r="F83" s="146" t="s">
        <v>136</v>
      </c>
      <c r="G83" s="147"/>
      <c r="H83" s="31" t="s">
        <v>12</v>
      </c>
      <c r="I83" s="31"/>
      <c r="J83" s="31"/>
      <c r="K83" s="31"/>
    </row>
    <row r="84" spans="2:11" s="41" customFormat="1" ht="196.4" customHeight="1">
      <c r="B84" s="42">
        <v>50</v>
      </c>
      <c r="C84" s="145" t="s">
        <v>82</v>
      </c>
      <c r="D84" s="145"/>
      <c r="E84" s="145"/>
      <c r="F84" s="146" t="s">
        <v>95</v>
      </c>
      <c r="G84" s="147"/>
      <c r="H84" s="31" t="s">
        <v>135</v>
      </c>
      <c r="I84" s="31"/>
      <c r="J84" s="31"/>
      <c r="K84" s="31"/>
    </row>
    <row r="85" spans="2:11" s="41" customFormat="1" ht="23">
      <c r="B85" s="149" t="s">
        <v>137</v>
      </c>
      <c r="C85" s="150"/>
      <c r="D85" s="151"/>
      <c r="E85" s="48" t="s">
        <v>138</v>
      </c>
      <c r="F85" s="48"/>
      <c r="G85" s="48" t="s">
        <v>139</v>
      </c>
      <c r="H85" s="48" t="s">
        <v>140</v>
      </c>
      <c r="I85" s="46" t="s">
        <v>141</v>
      </c>
      <c r="J85" s="48" t="s">
        <v>4</v>
      </c>
      <c r="K85" s="48" t="s">
        <v>3</v>
      </c>
    </row>
    <row r="86" spans="2:11" s="41" customFormat="1" ht="23">
      <c r="B86" s="46"/>
      <c r="C86" s="46"/>
      <c r="D86" s="46"/>
      <c r="E86" s="48"/>
      <c r="F86" s="48"/>
      <c r="G86" s="48"/>
      <c r="H86" s="48"/>
      <c r="I86" s="46"/>
      <c r="J86" s="48"/>
      <c r="K86" s="48"/>
    </row>
    <row r="87" spans="2:11" s="41" customFormat="1" ht="14.4" customHeight="1">
      <c r="B87" s="49"/>
      <c r="C87" s="46"/>
      <c r="D87" s="46"/>
      <c r="E87" s="48"/>
      <c r="F87" s="48"/>
      <c r="G87" s="48"/>
      <c r="H87" s="48"/>
      <c r="I87" s="46"/>
      <c r="J87" s="48"/>
      <c r="K87" s="48"/>
    </row>
    <row r="88" spans="2:11" s="41" customFormat="1" ht="23">
      <c r="B88" s="143" t="s">
        <v>142</v>
      </c>
      <c r="C88" s="143"/>
      <c r="D88" s="143"/>
      <c r="E88" s="143"/>
      <c r="F88" s="50"/>
      <c r="G88" s="50"/>
      <c r="H88" s="50"/>
      <c r="I88" s="43"/>
      <c r="J88" s="49"/>
      <c r="K88" s="48"/>
    </row>
    <row r="89" spans="2:11" s="41" customFormat="1" ht="23">
      <c r="B89" s="148" t="s">
        <v>120</v>
      </c>
      <c r="C89" s="148"/>
      <c r="D89" s="148"/>
      <c r="E89" s="46">
        <v>0</v>
      </c>
      <c r="F89" s="50"/>
      <c r="G89" s="43"/>
      <c r="H89" s="43"/>
      <c r="I89" s="51"/>
      <c r="J89" s="52">
        <f>I89*H89*G89*E89</f>
        <v>0</v>
      </c>
      <c r="K89" s="48"/>
    </row>
    <row r="90" spans="2:11" s="41" customFormat="1" ht="23">
      <c r="B90" s="152" t="s">
        <v>143</v>
      </c>
      <c r="C90" s="152"/>
      <c r="D90" s="152"/>
      <c r="E90" s="40"/>
      <c r="F90" s="50"/>
      <c r="G90" s="50"/>
      <c r="H90" s="50"/>
      <c r="I90" s="51"/>
      <c r="J90" s="52">
        <f>SUM(J89:J89)</f>
        <v>0</v>
      </c>
      <c r="K90" s="43" t="s">
        <v>17</v>
      </c>
    </row>
    <row r="91" spans="2:11" s="41" customFormat="1" ht="23">
      <c r="B91" s="43"/>
      <c r="C91" s="53"/>
      <c r="D91" s="43"/>
      <c r="E91" s="40"/>
      <c r="F91" s="50"/>
      <c r="G91" s="50"/>
      <c r="H91" s="50"/>
      <c r="I91" s="51"/>
      <c r="J91" s="43"/>
      <c r="K91" s="43"/>
    </row>
    <row r="92" spans="2:11" s="41" customFormat="1">
      <c r="B92" s="33"/>
      <c r="C92" s="32"/>
      <c r="D92" s="32"/>
      <c r="E92" s="34"/>
      <c r="F92" s="34"/>
      <c r="G92" s="34"/>
      <c r="H92" s="34"/>
      <c r="I92" s="32"/>
      <c r="J92" s="34"/>
      <c r="K92" s="33"/>
    </row>
    <row r="93" spans="2:11" s="41" customFormat="1">
      <c r="B93" s="155" t="s">
        <v>286</v>
      </c>
      <c r="C93" s="155"/>
      <c r="D93" s="155"/>
      <c r="E93" s="54"/>
      <c r="F93" s="54"/>
      <c r="G93" s="34"/>
      <c r="H93" s="34"/>
      <c r="I93" s="32"/>
      <c r="J93" s="34"/>
      <c r="K93" s="33"/>
    </row>
    <row r="94" spans="2:11" s="41" customFormat="1">
      <c r="B94" s="154" t="s">
        <v>144</v>
      </c>
      <c r="C94" s="154"/>
      <c r="D94" s="154"/>
      <c r="E94" s="55"/>
      <c r="F94" s="55"/>
      <c r="G94" s="34"/>
      <c r="H94" s="34"/>
      <c r="I94" s="32"/>
      <c r="J94" s="56">
        <f>+J21</f>
        <v>0</v>
      </c>
      <c r="K94" s="33"/>
    </row>
    <row r="95" spans="2:11" s="41" customFormat="1">
      <c r="B95" s="154" t="s">
        <v>145</v>
      </c>
      <c r="C95" s="154"/>
      <c r="D95" s="154"/>
      <c r="E95" s="55"/>
      <c r="F95" s="55"/>
      <c r="G95" s="34"/>
      <c r="H95" s="34"/>
      <c r="I95" s="32"/>
      <c r="J95" s="56">
        <f>J94*0.1</f>
        <v>0</v>
      </c>
      <c r="K95" s="33"/>
    </row>
    <row r="96" spans="2:11" s="41" customFormat="1">
      <c r="B96" s="153" t="s">
        <v>143</v>
      </c>
      <c r="C96" s="153"/>
      <c r="D96" s="153"/>
      <c r="E96" s="55"/>
      <c r="F96" s="55"/>
      <c r="G96" s="34"/>
      <c r="H96" s="34"/>
      <c r="I96" s="32"/>
      <c r="J96" s="56">
        <f>SUM(J94:J95)</f>
        <v>0</v>
      </c>
      <c r="K96" s="32"/>
    </row>
    <row r="97" spans="1:30" s="41" customFormat="1">
      <c r="B97" s="153" t="s">
        <v>143</v>
      </c>
      <c r="C97" s="153"/>
      <c r="D97" s="153"/>
      <c r="E97" s="55"/>
      <c r="F97" s="55"/>
      <c r="G97" s="34"/>
      <c r="H97" s="34"/>
      <c r="I97" s="32"/>
      <c r="J97" s="56">
        <f>ROUND(J96,0)</f>
        <v>0</v>
      </c>
      <c r="K97" s="32" t="s">
        <v>23</v>
      </c>
    </row>
    <row r="98" spans="1:30" s="41" customFormat="1">
      <c r="B98" s="155"/>
      <c r="C98" s="155"/>
      <c r="D98" s="155"/>
      <c r="E98" s="24"/>
      <c r="F98" s="34"/>
      <c r="G98" s="34"/>
      <c r="H98" s="34"/>
      <c r="I98" s="39"/>
      <c r="J98" s="32"/>
      <c r="K98" s="32"/>
    </row>
    <row r="99" spans="1:30" s="41" customFormat="1">
      <c r="B99" s="154"/>
      <c r="C99" s="154"/>
      <c r="D99" s="154"/>
      <c r="E99" s="24"/>
      <c r="F99" s="24"/>
      <c r="G99" s="34"/>
      <c r="H99" s="34"/>
      <c r="I99" s="32"/>
      <c r="J99" s="56"/>
      <c r="K99" s="32"/>
    </row>
    <row r="100" spans="1:30" s="41" customFormat="1">
      <c r="B100" s="154"/>
      <c r="C100" s="154"/>
      <c r="D100" s="154"/>
      <c r="E100" s="24"/>
      <c r="F100" s="24"/>
      <c r="G100" s="34"/>
      <c r="H100" s="34"/>
      <c r="I100" s="32"/>
      <c r="J100" s="56"/>
      <c r="K100" s="32"/>
    </row>
    <row r="101" spans="1:30" s="41" customFormat="1">
      <c r="B101" s="153"/>
      <c r="C101" s="153"/>
      <c r="D101" s="153"/>
      <c r="E101" s="24"/>
      <c r="F101" s="24"/>
      <c r="G101" s="34"/>
      <c r="H101" s="34"/>
      <c r="I101" s="32"/>
      <c r="J101" s="56"/>
      <c r="K101" s="32"/>
    </row>
    <row r="102" spans="1:30" s="41" customFormat="1">
      <c r="B102" s="25"/>
      <c r="C102" s="57"/>
      <c r="D102" s="57"/>
      <c r="E102" s="24"/>
      <c r="F102" s="24"/>
      <c r="G102" s="34"/>
      <c r="H102" s="34"/>
      <c r="I102" s="32"/>
      <c r="J102" s="56"/>
      <c r="K102" s="32"/>
    </row>
    <row r="103" spans="1:30" s="41" customFormat="1">
      <c r="B103" s="139"/>
      <c r="C103" s="139"/>
      <c r="D103" s="139"/>
      <c r="E103" s="139"/>
      <c r="F103" s="24"/>
      <c r="G103" s="34"/>
      <c r="H103" s="34"/>
      <c r="I103" s="32"/>
      <c r="J103" s="56"/>
      <c r="K103" s="32"/>
    </row>
    <row r="104" spans="1:30" s="41" customFormat="1">
      <c r="B104" s="154"/>
      <c r="C104" s="154"/>
      <c r="D104" s="154"/>
      <c r="E104" s="24"/>
      <c r="F104" s="24"/>
      <c r="G104" s="34"/>
      <c r="H104" s="34"/>
      <c r="I104" s="32"/>
      <c r="J104" s="56"/>
    </row>
    <row r="105" spans="1:30" s="41" customFormat="1">
      <c r="B105" s="154"/>
      <c r="C105" s="154"/>
      <c r="D105" s="154"/>
      <c r="E105" s="24"/>
      <c r="F105" s="24"/>
      <c r="G105" s="141"/>
      <c r="H105" s="141"/>
      <c r="I105" s="141"/>
      <c r="J105" s="56"/>
      <c r="K105" s="33"/>
    </row>
    <row r="106" spans="1:30" s="41" customFormat="1">
      <c r="B106" s="154"/>
      <c r="C106" s="154"/>
      <c r="D106" s="154"/>
      <c r="E106" s="54"/>
      <c r="F106" s="54"/>
      <c r="G106" s="54"/>
      <c r="H106" s="34"/>
      <c r="I106" s="32"/>
      <c r="J106" s="56"/>
      <c r="K106" s="33"/>
    </row>
    <row r="107" spans="1:30">
      <c r="B107" s="33"/>
      <c r="C107" s="32"/>
      <c r="D107" s="32"/>
      <c r="E107" s="34"/>
      <c r="F107" s="34"/>
      <c r="G107" s="34"/>
      <c r="H107" s="34"/>
      <c r="I107" s="32"/>
      <c r="J107" s="34"/>
      <c r="K107" s="34"/>
    </row>
    <row r="108" spans="1:30">
      <c r="B108" s="155"/>
      <c r="C108" s="155"/>
      <c r="D108" s="155"/>
      <c r="E108" s="24"/>
      <c r="F108" s="24"/>
      <c r="G108" s="34"/>
      <c r="H108" s="34"/>
      <c r="I108" s="32"/>
      <c r="J108" s="34"/>
      <c r="K108" s="34"/>
    </row>
    <row r="109" spans="1:30">
      <c r="B109" s="154"/>
      <c r="C109" s="154"/>
      <c r="D109" s="154"/>
      <c r="E109" s="24"/>
      <c r="F109" s="24"/>
      <c r="G109" s="141"/>
      <c r="H109" s="141"/>
      <c r="I109" s="141"/>
      <c r="J109" s="56"/>
      <c r="K109" s="32"/>
    </row>
    <row r="110" spans="1:30" s="34" customFormat="1">
      <c r="A110" s="58"/>
      <c r="B110" s="33"/>
      <c r="C110" s="32"/>
      <c r="D110" s="32"/>
      <c r="I110" s="32"/>
      <c r="J110" s="56"/>
      <c r="L110" s="23"/>
      <c r="M110" s="23"/>
      <c r="N110" s="23"/>
      <c r="O110" s="23"/>
      <c r="P110" s="23"/>
      <c r="Q110" s="23"/>
      <c r="R110" s="23"/>
      <c r="S110" s="23"/>
      <c r="T110" s="23"/>
      <c r="U110" s="23"/>
      <c r="V110" s="23"/>
      <c r="W110" s="23"/>
      <c r="X110" s="23"/>
      <c r="Y110" s="23"/>
      <c r="Z110" s="23"/>
      <c r="AA110" s="23"/>
      <c r="AB110" s="23"/>
      <c r="AC110" s="23"/>
      <c r="AD110" s="23"/>
    </row>
    <row r="111" spans="1:30" s="34" customFormat="1">
      <c r="A111" s="58"/>
      <c r="B111" s="33"/>
      <c r="C111" s="32"/>
      <c r="D111" s="32"/>
      <c r="I111" s="32"/>
      <c r="J111" s="56"/>
      <c r="K111" s="32"/>
      <c r="L111" s="23"/>
      <c r="M111" s="23"/>
      <c r="N111" s="23"/>
      <c r="O111" s="23"/>
      <c r="P111" s="23"/>
      <c r="Q111" s="23"/>
      <c r="R111" s="23"/>
      <c r="S111" s="23"/>
      <c r="T111" s="23"/>
      <c r="U111" s="23"/>
      <c r="V111" s="23"/>
      <c r="W111" s="23"/>
      <c r="X111" s="23"/>
      <c r="Y111" s="23"/>
      <c r="Z111" s="23"/>
      <c r="AA111" s="23"/>
      <c r="AB111" s="23"/>
      <c r="AC111" s="23"/>
      <c r="AD111" s="23"/>
    </row>
    <row r="112" spans="1:30">
      <c r="J112" s="56"/>
    </row>
  </sheetData>
  <mergeCells count="136">
    <mergeCell ref="G105:I105"/>
    <mergeCell ref="B106:D106"/>
    <mergeCell ref="B108:D108"/>
    <mergeCell ref="B109:D109"/>
    <mergeCell ref="G109:I109"/>
    <mergeCell ref="B99:D99"/>
    <mergeCell ref="B100:D100"/>
    <mergeCell ref="B101:D101"/>
    <mergeCell ref="B103:E103"/>
    <mergeCell ref="B104:D104"/>
    <mergeCell ref="B105:D105"/>
    <mergeCell ref="B93:D93"/>
    <mergeCell ref="B94:D94"/>
    <mergeCell ref="B95:D95"/>
    <mergeCell ref="B96:D96"/>
    <mergeCell ref="B97:D97"/>
    <mergeCell ref="B98:D98"/>
    <mergeCell ref="C84:E84"/>
    <mergeCell ref="F84:G84"/>
    <mergeCell ref="B85:D85"/>
    <mergeCell ref="B88:E88"/>
    <mergeCell ref="B89:D89"/>
    <mergeCell ref="B90:D90"/>
    <mergeCell ref="C81:E81"/>
    <mergeCell ref="F81:G81"/>
    <mergeCell ref="C82:E82"/>
    <mergeCell ref="F82:G82"/>
    <mergeCell ref="C83:E83"/>
    <mergeCell ref="F83:G83"/>
    <mergeCell ref="C78:E78"/>
    <mergeCell ref="F78:G78"/>
    <mergeCell ref="C79:E79"/>
    <mergeCell ref="F79:G79"/>
    <mergeCell ref="C80:E80"/>
    <mergeCell ref="F80:G80"/>
    <mergeCell ref="C75:E75"/>
    <mergeCell ref="F75:G75"/>
    <mergeCell ref="C76:E76"/>
    <mergeCell ref="F76:G76"/>
    <mergeCell ref="C77:E77"/>
    <mergeCell ref="F77:G77"/>
    <mergeCell ref="C72:E72"/>
    <mergeCell ref="F72:G72"/>
    <mergeCell ref="C73:E73"/>
    <mergeCell ref="F73:G73"/>
    <mergeCell ref="C74:E74"/>
    <mergeCell ref="F74:G74"/>
    <mergeCell ref="C69:E69"/>
    <mergeCell ref="F69:G69"/>
    <mergeCell ref="C70:E70"/>
    <mergeCell ref="F70:G70"/>
    <mergeCell ref="C71:E71"/>
    <mergeCell ref="F71:G71"/>
    <mergeCell ref="C66:E66"/>
    <mergeCell ref="F66:G66"/>
    <mergeCell ref="C67:E67"/>
    <mergeCell ref="F67:G67"/>
    <mergeCell ref="C68:E68"/>
    <mergeCell ref="F68:G68"/>
    <mergeCell ref="C63:E63"/>
    <mergeCell ref="F63:G63"/>
    <mergeCell ref="C64:E64"/>
    <mergeCell ref="F64:G64"/>
    <mergeCell ref="C65:E65"/>
    <mergeCell ref="F65:G65"/>
    <mergeCell ref="C60:E60"/>
    <mergeCell ref="F60:G60"/>
    <mergeCell ref="C61:E61"/>
    <mergeCell ref="F61:G61"/>
    <mergeCell ref="C62:E62"/>
    <mergeCell ref="F62:G62"/>
    <mergeCell ref="C57:E57"/>
    <mergeCell ref="F57:G57"/>
    <mergeCell ref="C58:E58"/>
    <mergeCell ref="F58:G58"/>
    <mergeCell ref="C59:E59"/>
    <mergeCell ref="F59:G59"/>
    <mergeCell ref="C54:E54"/>
    <mergeCell ref="F54:G54"/>
    <mergeCell ref="C55:E55"/>
    <mergeCell ref="F55:G55"/>
    <mergeCell ref="C56:E56"/>
    <mergeCell ref="F56:G56"/>
    <mergeCell ref="C51:E51"/>
    <mergeCell ref="F51:G51"/>
    <mergeCell ref="C52:E52"/>
    <mergeCell ref="F52:G52"/>
    <mergeCell ref="C53:E53"/>
    <mergeCell ref="F53:G53"/>
    <mergeCell ref="C48:E48"/>
    <mergeCell ref="F48:G48"/>
    <mergeCell ref="C49:E49"/>
    <mergeCell ref="F49:G49"/>
    <mergeCell ref="C50:E50"/>
    <mergeCell ref="F50:G50"/>
    <mergeCell ref="C45:E45"/>
    <mergeCell ref="F45:G45"/>
    <mergeCell ref="C46:E46"/>
    <mergeCell ref="F46:G46"/>
    <mergeCell ref="C47:E47"/>
    <mergeCell ref="F47:G47"/>
    <mergeCell ref="C42:E42"/>
    <mergeCell ref="F42:G42"/>
    <mergeCell ref="C43:E43"/>
    <mergeCell ref="F43:G43"/>
    <mergeCell ref="C44:E44"/>
    <mergeCell ref="F44:G44"/>
    <mergeCell ref="C40:E40"/>
    <mergeCell ref="F40:G40"/>
    <mergeCell ref="C41:E41"/>
    <mergeCell ref="F41:G41"/>
    <mergeCell ref="C36:E36"/>
    <mergeCell ref="F36:G36"/>
    <mergeCell ref="C37:E37"/>
    <mergeCell ref="F37:G37"/>
    <mergeCell ref="C38:E38"/>
    <mergeCell ref="F38:G38"/>
    <mergeCell ref="C27:D27"/>
    <mergeCell ref="B32:J32"/>
    <mergeCell ref="C34:E34"/>
    <mergeCell ref="F34:G34"/>
    <mergeCell ref="C35:E35"/>
    <mergeCell ref="F35:G35"/>
    <mergeCell ref="B15:K15"/>
    <mergeCell ref="C25:D25"/>
    <mergeCell ref="C39:E39"/>
    <mergeCell ref="F39:G39"/>
    <mergeCell ref="E9:K9"/>
    <mergeCell ref="B13:B14"/>
    <mergeCell ref="C13:C14"/>
    <mergeCell ref="D13:D14"/>
    <mergeCell ref="E13:E14"/>
    <mergeCell ref="G13:I13"/>
    <mergeCell ref="J13:J14"/>
    <mergeCell ref="K13:K14"/>
    <mergeCell ref="C26:D26"/>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B154C2-0D31-4C7A-B62F-03D836158A85}">
  <sheetPr>
    <tabColor rgb="FFFFFF00"/>
  </sheetPr>
  <dimension ref="A2:AD112"/>
  <sheetViews>
    <sheetView zoomScale="65" workbookViewId="0">
      <selection activeCell="J16" sqref="J16:K16"/>
    </sheetView>
  </sheetViews>
  <sheetFormatPr defaultColWidth="8.90625" defaultRowHeight="21.5"/>
  <cols>
    <col min="1" max="1" width="8.90625" style="23"/>
    <col min="2" max="2" width="29.90625" style="22" customWidth="1"/>
    <col min="3" max="3" width="21.90625" style="21" customWidth="1"/>
    <col min="4" max="4" width="23.453125" style="21" customWidth="1"/>
    <col min="5" max="5" width="47.08984375" style="23" customWidth="1"/>
    <col min="6" max="6" width="14.90625" style="23" customWidth="1"/>
    <col min="7" max="7" width="12.90625" style="23" customWidth="1"/>
    <col min="8" max="8" width="13.54296875" style="23" customWidth="1"/>
    <col min="9" max="9" width="14.90625" style="23" customWidth="1"/>
    <col min="10" max="10" width="19.90625" style="23" customWidth="1"/>
    <col min="11" max="11" width="35" style="22" customWidth="1"/>
    <col min="12" max="16384" width="8.90625" style="23"/>
  </cols>
  <sheetData>
    <row r="2" spans="2:11" ht="42" customHeight="1">
      <c r="B2" s="24" t="s">
        <v>99</v>
      </c>
      <c r="C2" s="36" t="s">
        <v>251</v>
      </c>
    </row>
    <row r="3" spans="2:11" ht="21" customHeight="1">
      <c r="B3" s="24" t="s">
        <v>100</v>
      </c>
      <c r="C3" s="25"/>
      <c r="E3" s="23" t="s">
        <v>276</v>
      </c>
      <c r="F3" s="23">
        <f>1*12</f>
        <v>12</v>
      </c>
    </row>
    <row r="4" spans="2:11" ht="21" customHeight="1">
      <c r="B4" s="24" t="s">
        <v>101</v>
      </c>
      <c r="C4" s="32" t="s">
        <v>216</v>
      </c>
    </row>
    <row r="5" spans="2:11" ht="21" customHeight="1">
      <c r="B5" s="24" t="s">
        <v>102</v>
      </c>
      <c r="C5" s="25" t="s">
        <v>289</v>
      </c>
    </row>
    <row r="6" spans="2:11" ht="21" customHeight="1">
      <c r="B6" s="24" t="s">
        <v>103</v>
      </c>
      <c r="C6" s="25"/>
    </row>
    <row r="7" spans="2:11" ht="21" customHeight="1">
      <c r="B7" s="24" t="s">
        <v>104</v>
      </c>
      <c r="C7" s="25">
        <v>1</v>
      </c>
    </row>
    <row r="8" spans="2:11" ht="21" customHeight="1">
      <c r="B8" s="24" t="s">
        <v>105</v>
      </c>
      <c r="C8" s="25" t="s">
        <v>283</v>
      </c>
    </row>
    <row r="9" spans="2:11" ht="41.4" customHeight="1">
      <c r="B9" s="26" t="s">
        <v>106</v>
      </c>
      <c r="C9" s="25">
        <f>C7+1</f>
        <v>2</v>
      </c>
      <c r="E9" s="135"/>
      <c r="F9" s="135"/>
      <c r="G9" s="135"/>
      <c r="H9" s="135"/>
      <c r="I9" s="135"/>
      <c r="J9" s="135"/>
      <c r="K9" s="135"/>
    </row>
    <row r="10" spans="2:11" ht="21" customHeight="1">
      <c r="B10" s="24" t="s">
        <v>107</v>
      </c>
      <c r="C10" s="25" t="s">
        <v>217</v>
      </c>
      <c r="J10" s="27"/>
    </row>
    <row r="11" spans="2:11" ht="21" customHeight="1">
      <c r="B11" s="24" t="s">
        <v>108</v>
      </c>
      <c r="C11" s="25" t="s">
        <v>218</v>
      </c>
    </row>
    <row r="12" spans="2:11">
      <c r="B12" s="28"/>
      <c r="C12" s="29"/>
    </row>
    <row r="13" spans="2:11" ht="15" customHeight="1">
      <c r="B13" s="136" t="s">
        <v>109</v>
      </c>
      <c r="C13" s="136" t="s">
        <v>110</v>
      </c>
      <c r="D13" s="136" t="s">
        <v>111</v>
      </c>
      <c r="E13" s="136" t="s">
        <v>112</v>
      </c>
      <c r="F13" s="30"/>
      <c r="G13" s="136" t="s">
        <v>113</v>
      </c>
      <c r="H13" s="136"/>
      <c r="I13" s="136"/>
      <c r="J13" s="136" t="s">
        <v>114</v>
      </c>
      <c r="K13" s="136" t="s">
        <v>115</v>
      </c>
    </row>
    <row r="14" spans="2:11" ht="15" customHeight="1">
      <c r="B14" s="136"/>
      <c r="C14" s="136"/>
      <c r="D14" s="136"/>
      <c r="E14" s="136"/>
      <c r="F14" s="30" t="s">
        <v>116</v>
      </c>
      <c r="G14" s="30" t="s">
        <v>117</v>
      </c>
      <c r="H14" s="30" t="s">
        <v>118</v>
      </c>
      <c r="I14" s="30" t="s">
        <v>119</v>
      </c>
      <c r="J14" s="136"/>
      <c r="K14" s="136"/>
    </row>
    <row r="15" spans="2:11" ht="18.649999999999999" customHeight="1">
      <c r="B15" s="132" t="s">
        <v>120</v>
      </c>
      <c r="C15" s="132"/>
      <c r="D15" s="132"/>
      <c r="E15" s="132"/>
      <c r="F15" s="132"/>
      <c r="G15" s="132"/>
      <c r="H15" s="132"/>
      <c r="I15" s="132"/>
      <c r="J15" s="132"/>
      <c r="K15" s="132"/>
    </row>
    <row r="16" spans="2:11">
      <c r="B16" s="31" t="s">
        <v>219</v>
      </c>
      <c r="C16" s="32" t="s">
        <v>220</v>
      </c>
      <c r="D16" s="32" t="s">
        <v>221</v>
      </c>
      <c r="E16" s="32" t="s">
        <v>222</v>
      </c>
      <c r="F16" s="32">
        <v>2</v>
      </c>
      <c r="G16" s="32">
        <f>+F3+3.5+3.5</f>
        <v>19</v>
      </c>
      <c r="H16" s="32"/>
      <c r="I16" s="33"/>
      <c r="J16" s="32"/>
      <c r="K16" s="32"/>
    </row>
    <row r="17" spans="2:11">
      <c r="B17" s="33"/>
      <c r="C17" s="32"/>
      <c r="D17" s="32"/>
      <c r="E17" s="34"/>
      <c r="F17" s="32"/>
      <c r="G17" s="32"/>
      <c r="H17" s="34"/>
      <c r="I17" s="34"/>
      <c r="J17" s="32"/>
      <c r="K17" s="33"/>
    </row>
    <row r="18" spans="2:11">
      <c r="B18" s="33"/>
      <c r="C18" s="32"/>
      <c r="D18" s="32"/>
      <c r="E18" s="34"/>
      <c r="F18" s="32"/>
      <c r="G18" s="32"/>
      <c r="H18" s="34"/>
      <c r="I18" s="34"/>
      <c r="J18" s="32"/>
      <c r="K18" s="33"/>
    </row>
    <row r="19" spans="2:11">
      <c r="B19" s="33"/>
      <c r="C19" s="32"/>
      <c r="D19" s="32"/>
      <c r="E19" s="34"/>
      <c r="F19" s="32"/>
      <c r="G19" s="32"/>
      <c r="H19" s="34"/>
      <c r="I19" s="34"/>
      <c r="J19" s="32"/>
      <c r="K19" s="33"/>
    </row>
    <row r="20" spans="2:11" ht="22.5" customHeight="1">
      <c r="B20" s="35" t="s">
        <v>121</v>
      </c>
      <c r="C20" s="25"/>
      <c r="D20" s="25"/>
      <c r="E20" s="36"/>
      <c r="F20" s="36"/>
      <c r="G20" s="37"/>
      <c r="H20" s="34"/>
      <c r="I20" s="30"/>
      <c r="J20" s="38"/>
      <c r="K20" s="33"/>
    </row>
    <row r="21" spans="2:11" ht="22.5" customHeight="1">
      <c r="B21" s="35"/>
      <c r="C21" s="36" t="s">
        <v>219</v>
      </c>
      <c r="D21" s="31"/>
      <c r="E21" s="36"/>
      <c r="F21" s="36"/>
      <c r="G21" s="37"/>
      <c r="H21" s="34"/>
      <c r="I21" s="25" t="s">
        <v>14</v>
      </c>
      <c r="J21" s="38">
        <f>+J16</f>
        <v>0</v>
      </c>
      <c r="K21" s="33"/>
    </row>
    <row r="22" spans="2:11" ht="22.5" customHeight="1">
      <c r="B22" s="35"/>
      <c r="C22" s="78"/>
      <c r="D22" s="33"/>
      <c r="E22" s="31"/>
      <c r="F22" s="31"/>
      <c r="G22" s="32"/>
      <c r="H22" s="32"/>
      <c r="I22" s="25"/>
      <c r="J22" s="38"/>
      <c r="K22" s="33"/>
    </row>
    <row r="23" spans="2:11" ht="22.5" customHeight="1">
      <c r="B23" s="35"/>
      <c r="C23" s="78"/>
      <c r="D23" s="33"/>
      <c r="E23" s="31"/>
      <c r="F23" s="31"/>
      <c r="G23" s="32"/>
      <c r="H23" s="32"/>
      <c r="I23" s="25"/>
      <c r="J23" s="38"/>
      <c r="K23" s="33"/>
    </row>
    <row r="24" spans="2:11" ht="22.5" customHeight="1">
      <c r="B24" s="35"/>
      <c r="C24" s="78"/>
      <c r="D24" s="33"/>
      <c r="E24" s="31"/>
      <c r="F24" s="31"/>
      <c r="G24" s="32"/>
      <c r="H24" s="32"/>
      <c r="I24" s="25"/>
      <c r="J24" s="38"/>
      <c r="K24" s="33"/>
    </row>
    <row r="25" spans="2:11" ht="22.5" customHeight="1">
      <c r="B25" s="35"/>
      <c r="C25" s="139"/>
      <c r="D25" s="139"/>
      <c r="E25" s="31"/>
      <c r="F25" s="31"/>
      <c r="G25" s="32"/>
      <c r="H25" s="32"/>
      <c r="I25" s="25"/>
      <c r="J25" s="38"/>
      <c r="K25" s="33"/>
    </row>
    <row r="26" spans="2:11" ht="22.5" customHeight="1">
      <c r="B26" s="35"/>
      <c r="C26" s="134"/>
      <c r="D26" s="134"/>
      <c r="E26" s="31"/>
      <c r="F26" s="31"/>
      <c r="G26" s="32"/>
      <c r="H26" s="32"/>
      <c r="I26" s="25"/>
      <c r="J26" s="38"/>
      <c r="K26" s="33"/>
    </row>
    <row r="27" spans="2:11" ht="22.5" customHeight="1">
      <c r="B27" s="33"/>
      <c r="C27" s="141"/>
      <c r="D27" s="141"/>
      <c r="E27" s="34"/>
      <c r="F27" s="34"/>
      <c r="G27" s="34"/>
      <c r="H27" s="34"/>
      <c r="I27" s="34"/>
      <c r="J27" s="38"/>
      <c r="K27" s="33"/>
    </row>
    <row r="28" spans="2:11" ht="21.65" customHeight="1">
      <c r="B28" s="33"/>
      <c r="C28" s="34"/>
      <c r="D28" s="34"/>
      <c r="E28" s="34"/>
      <c r="F28" s="34"/>
      <c r="G28" s="34"/>
      <c r="H28" s="34"/>
      <c r="I28" s="34"/>
      <c r="J28" s="38"/>
      <c r="K28" s="39"/>
    </row>
    <row r="29" spans="2:11" ht="21.65" customHeight="1">
      <c r="B29" s="31"/>
      <c r="C29" s="34"/>
      <c r="D29" s="34"/>
      <c r="E29" s="34"/>
      <c r="F29" s="34"/>
      <c r="G29" s="34"/>
      <c r="H29" s="34"/>
      <c r="I29" s="34"/>
      <c r="J29" s="38"/>
      <c r="K29" s="39"/>
    </row>
    <row r="30" spans="2:11">
      <c r="B30" s="31"/>
      <c r="C30" s="31"/>
      <c r="D30" s="31"/>
      <c r="E30" s="31"/>
      <c r="F30" s="31"/>
      <c r="G30" s="34"/>
      <c r="H30" s="34"/>
      <c r="I30" s="34"/>
      <c r="J30" s="39"/>
      <c r="K30" s="33"/>
    </row>
    <row r="31" spans="2:11">
      <c r="B31" s="33"/>
      <c r="C31" s="32"/>
      <c r="D31" s="32"/>
      <c r="E31" s="34"/>
      <c r="F31" s="34"/>
      <c r="G31" s="34"/>
      <c r="H31" s="34"/>
      <c r="I31" s="34"/>
      <c r="J31" s="34"/>
      <c r="K31" s="33"/>
    </row>
    <row r="32" spans="2:11" ht="23">
      <c r="B32" s="142" t="s">
        <v>122</v>
      </c>
      <c r="C32" s="142"/>
      <c r="D32" s="142"/>
      <c r="E32" s="142"/>
      <c r="F32" s="142"/>
      <c r="G32" s="142"/>
      <c r="H32" s="142"/>
      <c r="I32" s="142"/>
      <c r="J32" s="142"/>
      <c r="K32" s="33"/>
    </row>
    <row r="33" spans="2:11">
      <c r="B33" s="32"/>
      <c r="C33" s="32"/>
      <c r="D33" s="32"/>
      <c r="E33" s="34"/>
      <c r="F33" s="34"/>
      <c r="G33" s="34"/>
      <c r="H33" s="34"/>
      <c r="I33" s="34"/>
      <c r="J33" s="34"/>
      <c r="K33" s="33"/>
    </row>
    <row r="34" spans="2:11" s="41" customFormat="1" ht="29.15" customHeight="1">
      <c r="B34" s="36" t="s">
        <v>0</v>
      </c>
      <c r="C34" s="140" t="s">
        <v>1</v>
      </c>
      <c r="D34" s="140"/>
      <c r="E34" s="140"/>
      <c r="F34" s="140" t="s">
        <v>2</v>
      </c>
      <c r="G34" s="140"/>
      <c r="H34" s="25" t="s">
        <v>3</v>
      </c>
      <c r="I34" s="25" t="s">
        <v>4</v>
      </c>
      <c r="J34" s="25" t="s">
        <v>123</v>
      </c>
      <c r="K34" s="25" t="s">
        <v>124</v>
      </c>
    </row>
    <row r="35" spans="2:11" s="41" customFormat="1" ht="162" customHeight="1">
      <c r="B35" s="42">
        <v>1</v>
      </c>
      <c r="C35" s="137" t="s">
        <v>183</v>
      </c>
      <c r="D35" s="137"/>
      <c r="E35" s="137"/>
      <c r="F35" s="138" t="s">
        <v>7</v>
      </c>
      <c r="G35" s="138"/>
      <c r="H35" s="43" t="s">
        <v>125</v>
      </c>
      <c r="I35" s="44">
        <v>1</v>
      </c>
      <c r="J35" s="45"/>
      <c r="K35" s="42"/>
    </row>
    <row r="36" spans="2:11" s="41" customFormat="1" ht="209.5" customHeight="1">
      <c r="B36" s="42">
        <v>2</v>
      </c>
      <c r="C36" s="137" t="s">
        <v>184</v>
      </c>
      <c r="D36" s="137"/>
      <c r="E36" s="137"/>
      <c r="F36" s="138" t="s">
        <v>9</v>
      </c>
      <c r="G36" s="138"/>
      <c r="H36" s="42" t="s">
        <v>10</v>
      </c>
      <c r="I36" s="42"/>
      <c r="J36" s="45"/>
      <c r="K36" s="42"/>
    </row>
    <row r="37" spans="2:11" s="41" customFormat="1" ht="236.5" customHeight="1">
      <c r="B37" s="42">
        <v>3</v>
      </c>
      <c r="C37" s="137" t="s">
        <v>185</v>
      </c>
      <c r="D37" s="137"/>
      <c r="E37" s="137"/>
      <c r="F37" s="138" t="s">
        <v>11</v>
      </c>
      <c r="G37" s="138"/>
      <c r="H37" s="42" t="s">
        <v>12</v>
      </c>
      <c r="I37" s="42"/>
      <c r="J37" s="45"/>
      <c r="K37" s="42"/>
    </row>
    <row r="38" spans="2:11" s="41" customFormat="1" ht="195" customHeight="1">
      <c r="B38" s="42">
        <v>4</v>
      </c>
      <c r="C38" s="137" t="s">
        <v>186</v>
      </c>
      <c r="D38" s="137"/>
      <c r="E38" s="137"/>
      <c r="F38" s="138" t="s">
        <v>13</v>
      </c>
      <c r="G38" s="138"/>
      <c r="H38" s="42" t="s">
        <v>14</v>
      </c>
      <c r="I38" s="42"/>
      <c r="J38" s="45"/>
      <c r="K38" s="42"/>
    </row>
    <row r="39" spans="2:11" s="41" customFormat="1" ht="88.4" customHeight="1">
      <c r="B39" s="42">
        <v>5</v>
      </c>
      <c r="C39" s="137" t="s">
        <v>187</v>
      </c>
      <c r="D39" s="137"/>
      <c r="E39" s="137"/>
      <c r="F39" s="138" t="s">
        <v>15</v>
      </c>
      <c r="G39" s="138"/>
      <c r="H39" s="42" t="s">
        <v>10</v>
      </c>
      <c r="I39" s="44">
        <f>+J97</f>
        <v>0</v>
      </c>
      <c r="J39" s="45"/>
      <c r="K39" s="42"/>
    </row>
    <row r="40" spans="2:11" s="41" customFormat="1" ht="272.5" customHeight="1">
      <c r="B40" s="42">
        <v>6</v>
      </c>
      <c r="C40" s="137" t="s">
        <v>188</v>
      </c>
      <c r="D40" s="137"/>
      <c r="E40" s="137"/>
      <c r="F40" s="138" t="s">
        <v>16</v>
      </c>
      <c r="G40" s="138"/>
      <c r="H40" s="43" t="s">
        <v>17</v>
      </c>
      <c r="I40" s="44"/>
      <c r="J40" s="45"/>
      <c r="K40" s="42"/>
    </row>
    <row r="41" spans="2:11" s="41" customFormat="1" ht="192" customHeight="1">
      <c r="B41" s="42">
        <v>7</v>
      </c>
      <c r="C41" s="137" t="s">
        <v>189</v>
      </c>
      <c r="D41" s="137"/>
      <c r="E41" s="137"/>
      <c r="F41" s="138" t="s">
        <v>18</v>
      </c>
      <c r="G41" s="138"/>
      <c r="H41" s="43" t="s">
        <v>19</v>
      </c>
      <c r="I41" s="42"/>
      <c r="J41" s="45"/>
      <c r="K41" s="42"/>
    </row>
    <row r="42" spans="2:11" s="41" customFormat="1" ht="232.75" customHeight="1">
      <c r="B42" s="42">
        <v>8</v>
      </c>
      <c r="C42" s="137" t="s">
        <v>190</v>
      </c>
      <c r="D42" s="137"/>
      <c r="E42" s="137"/>
      <c r="F42" s="138" t="s">
        <v>182</v>
      </c>
      <c r="G42" s="138"/>
      <c r="H42" s="43" t="s">
        <v>21</v>
      </c>
      <c r="I42" s="42"/>
      <c r="J42" s="45"/>
      <c r="K42" s="42"/>
    </row>
    <row r="43" spans="2:11" s="41" customFormat="1" ht="292.5" customHeight="1">
      <c r="B43" s="42">
        <v>9</v>
      </c>
      <c r="C43" s="137" t="s">
        <v>191</v>
      </c>
      <c r="D43" s="137"/>
      <c r="E43" s="137"/>
      <c r="F43" s="138" t="s">
        <v>22</v>
      </c>
      <c r="G43" s="138"/>
      <c r="H43" s="43" t="s">
        <v>23</v>
      </c>
      <c r="I43" s="42"/>
      <c r="J43" s="45"/>
      <c r="K43" s="42"/>
    </row>
    <row r="44" spans="2:11" s="41" customFormat="1" ht="262.64999999999998" customHeight="1">
      <c r="B44" s="42">
        <v>10</v>
      </c>
      <c r="C44" s="137" t="s">
        <v>192</v>
      </c>
      <c r="D44" s="137"/>
      <c r="E44" s="137"/>
      <c r="F44" s="138" t="s">
        <v>24</v>
      </c>
      <c r="G44" s="138"/>
      <c r="H44" s="43" t="s">
        <v>23</v>
      </c>
      <c r="I44" s="42"/>
      <c r="J44" s="45"/>
      <c r="K44" s="42"/>
    </row>
    <row r="45" spans="2:11" s="41" customFormat="1" ht="249" customHeight="1">
      <c r="B45" s="42">
        <v>11</v>
      </c>
      <c r="C45" s="137" t="s">
        <v>193</v>
      </c>
      <c r="D45" s="137"/>
      <c r="E45" s="137"/>
      <c r="F45" s="138" t="s">
        <v>25</v>
      </c>
      <c r="G45" s="138"/>
      <c r="H45" s="43" t="s">
        <v>23</v>
      </c>
      <c r="I45" s="42"/>
      <c r="J45" s="45"/>
      <c r="K45" s="42"/>
    </row>
    <row r="46" spans="2:11" s="41" customFormat="1" ht="145.65" customHeight="1">
      <c r="B46" s="42">
        <v>12</v>
      </c>
      <c r="C46" s="137" t="s">
        <v>194</v>
      </c>
      <c r="D46" s="137"/>
      <c r="E46" s="137"/>
      <c r="F46" s="138" t="s">
        <v>26</v>
      </c>
      <c r="G46" s="138"/>
      <c r="H46" s="43" t="s">
        <v>23</v>
      </c>
      <c r="I46" s="42"/>
      <c r="J46" s="45"/>
      <c r="K46" s="42"/>
    </row>
    <row r="47" spans="2:11" s="41" customFormat="1" ht="282.64999999999998" customHeight="1">
      <c r="B47" s="42">
        <v>13</v>
      </c>
      <c r="C47" s="137" t="s">
        <v>195</v>
      </c>
      <c r="D47" s="137"/>
      <c r="E47" s="137"/>
      <c r="F47" s="138" t="s">
        <v>27</v>
      </c>
      <c r="G47" s="138"/>
      <c r="H47" s="43" t="s">
        <v>23</v>
      </c>
      <c r="I47" s="42"/>
      <c r="J47" s="45"/>
      <c r="K47" s="42"/>
    </row>
    <row r="48" spans="2:11" s="41" customFormat="1" ht="166.75" customHeight="1">
      <c r="B48" s="42">
        <v>14</v>
      </c>
      <c r="C48" s="137" t="s">
        <v>196</v>
      </c>
      <c r="D48" s="137"/>
      <c r="E48" s="137"/>
      <c r="F48" s="138" t="s">
        <v>28</v>
      </c>
      <c r="G48" s="138"/>
      <c r="H48" s="43" t="s">
        <v>23</v>
      </c>
      <c r="I48" s="42"/>
      <c r="J48" s="45"/>
      <c r="K48" s="42"/>
    </row>
    <row r="49" spans="2:11" s="41" customFormat="1" ht="270.64999999999998" customHeight="1">
      <c r="B49" s="42">
        <v>15</v>
      </c>
      <c r="C49" s="137" t="s">
        <v>197</v>
      </c>
      <c r="D49" s="137"/>
      <c r="E49" s="137"/>
      <c r="F49" s="138" t="s">
        <v>29</v>
      </c>
      <c r="G49" s="138"/>
      <c r="H49" s="42" t="s">
        <v>10</v>
      </c>
      <c r="I49" s="42"/>
      <c r="J49" s="45"/>
      <c r="K49" s="42"/>
    </row>
    <row r="50" spans="2:11" s="41" customFormat="1" ht="200.5" customHeight="1">
      <c r="B50" s="42">
        <v>16</v>
      </c>
      <c r="C50" s="137" t="s">
        <v>198</v>
      </c>
      <c r="D50" s="137"/>
      <c r="E50" s="137"/>
      <c r="F50" s="138" t="s">
        <v>30</v>
      </c>
      <c r="G50" s="138"/>
      <c r="H50" s="42"/>
      <c r="I50" s="42"/>
      <c r="J50" s="45"/>
      <c r="K50" s="42"/>
    </row>
    <row r="51" spans="2:11" s="41" customFormat="1" ht="52.75" customHeight="1">
      <c r="B51" s="42">
        <v>17</v>
      </c>
      <c r="C51" s="143" t="s">
        <v>126</v>
      </c>
      <c r="D51" s="143"/>
      <c r="E51" s="143"/>
      <c r="F51" s="138" t="s">
        <v>127</v>
      </c>
      <c r="G51" s="138"/>
      <c r="H51" s="46"/>
      <c r="I51" s="42"/>
      <c r="J51" s="45"/>
      <c r="K51" s="42"/>
    </row>
    <row r="52" spans="2:11" s="41" customFormat="1" ht="87" customHeight="1">
      <c r="B52" s="42">
        <v>18</v>
      </c>
      <c r="C52" s="137" t="s">
        <v>199</v>
      </c>
      <c r="D52" s="137"/>
      <c r="E52" s="137"/>
      <c r="F52" s="138" t="s">
        <v>31</v>
      </c>
      <c r="G52" s="138"/>
      <c r="H52" s="42" t="s">
        <v>10</v>
      </c>
      <c r="I52" s="42"/>
      <c r="J52" s="45"/>
      <c r="K52" s="42"/>
    </row>
    <row r="53" spans="2:11" s="41" customFormat="1" ht="163.4" customHeight="1">
      <c r="B53" s="42">
        <v>19</v>
      </c>
      <c r="C53" s="137" t="s">
        <v>200</v>
      </c>
      <c r="D53" s="137"/>
      <c r="E53" s="137"/>
      <c r="F53" s="138" t="s">
        <v>32</v>
      </c>
      <c r="G53" s="138"/>
      <c r="H53" s="42" t="s">
        <v>10</v>
      </c>
      <c r="I53" s="44"/>
      <c r="J53" s="45"/>
      <c r="K53" s="32"/>
    </row>
    <row r="54" spans="2:11" s="41" customFormat="1" ht="122.4" customHeight="1">
      <c r="B54" s="42">
        <v>20</v>
      </c>
      <c r="C54" s="137" t="s">
        <v>201</v>
      </c>
      <c r="D54" s="137"/>
      <c r="E54" s="137"/>
      <c r="F54" s="138" t="s">
        <v>33</v>
      </c>
      <c r="G54" s="138"/>
      <c r="H54" s="42" t="s">
        <v>10</v>
      </c>
      <c r="I54" s="44">
        <f>+J101</f>
        <v>0</v>
      </c>
      <c r="J54" s="45"/>
      <c r="K54" s="42"/>
    </row>
    <row r="55" spans="2:11" s="41" customFormat="1" ht="103.75" customHeight="1">
      <c r="B55" s="42">
        <v>21</v>
      </c>
      <c r="C55" s="137" t="s">
        <v>202</v>
      </c>
      <c r="D55" s="137"/>
      <c r="E55" s="137"/>
      <c r="F55" s="138" t="s">
        <v>34</v>
      </c>
      <c r="G55" s="138"/>
      <c r="H55" s="42" t="s">
        <v>10</v>
      </c>
      <c r="I55" s="44">
        <f>+J106</f>
        <v>0</v>
      </c>
      <c r="J55" s="45"/>
      <c r="K55" s="42"/>
    </row>
    <row r="56" spans="2:11" s="41" customFormat="1" ht="214.75" customHeight="1">
      <c r="B56" s="42">
        <v>22</v>
      </c>
      <c r="C56" s="137" t="s">
        <v>203</v>
      </c>
      <c r="D56" s="137"/>
      <c r="E56" s="137"/>
      <c r="F56" s="138" t="s">
        <v>35</v>
      </c>
      <c r="G56" s="138"/>
      <c r="H56" s="42" t="s">
        <v>10</v>
      </c>
      <c r="I56" s="42"/>
      <c r="J56" s="45"/>
      <c r="K56" s="42"/>
    </row>
    <row r="57" spans="2:11" s="41" customFormat="1" ht="32.15" customHeight="1">
      <c r="B57" s="42">
        <v>23</v>
      </c>
      <c r="C57" s="143" t="s">
        <v>128</v>
      </c>
      <c r="D57" s="143"/>
      <c r="E57" s="143"/>
      <c r="F57" s="138"/>
      <c r="G57" s="138"/>
      <c r="H57" s="35"/>
      <c r="I57" s="42"/>
      <c r="J57" s="45"/>
      <c r="K57" s="42"/>
    </row>
    <row r="58" spans="2:11" s="41" customFormat="1" ht="64.400000000000006" customHeight="1">
      <c r="B58" s="42">
        <v>24</v>
      </c>
      <c r="C58" s="137" t="s">
        <v>204</v>
      </c>
      <c r="D58" s="137"/>
      <c r="E58" s="137"/>
      <c r="F58" s="138" t="s">
        <v>36</v>
      </c>
      <c r="G58" s="138"/>
      <c r="H58" s="42"/>
      <c r="I58" s="42"/>
      <c r="J58" s="45"/>
      <c r="K58" s="33"/>
    </row>
    <row r="59" spans="2:11" s="41" customFormat="1" ht="102.65" customHeight="1">
      <c r="B59" s="42">
        <v>25</v>
      </c>
      <c r="C59" s="137" t="s">
        <v>205</v>
      </c>
      <c r="D59" s="137"/>
      <c r="E59" s="137"/>
      <c r="F59" s="138" t="s">
        <v>37</v>
      </c>
      <c r="G59" s="138"/>
      <c r="H59" s="43" t="s">
        <v>23</v>
      </c>
      <c r="I59" s="44"/>
      <c r="J59" s="45"/>
      <c r="K59" s="32"/>
    </row>
    <row r="60" spans="2:11" s="41" customFormat="1" ht="216.65" customHeight="1">
      <c r="B60" s="42">
        <v>26</v>
      </c>
      <c r="C60" s="137" t="s">
        <v>206</v>
      </c>
      <c r="D60" s="137"/>
      <c r="E60" s="137"/>
      <c r="F60" s="138" t="s">
        <v>38</v>
      </c>
      <c r="G60" s="138"/>
      <c r="H60" s="43" t="s">
        <v>23</v>
      </c>
      <c r="I60" s="44">
        <v>0</v>
      </c>
      <c r="J60" s="45"/>
      <c r="K60" s="42"/>
    </row>
    <row r="61" spans="2:11" s="41" customFormat="1" ht="180.65" customHeight="1">
      <c r="B61" s="42">
        <v>27</v>
      </c>
      <c r="C61" s="137" t="s">
        <v>207</v>
      </c>
      <c r="D61" s="137"/>
      <c r="E61" s="137"/>
      <c r="F61" s="138" t="s">
        <v>39</v>
      </c>
      <c r="G61" s="138"/>
      <c r="H61" s="43" t="s">
        <v>23</v>
      </c>
      <c r="I61" s="42">
        <v>0</v>
      </c>
      <c r="J61" s="45"/>
      <c r="K61" s="42"/>
    </row>
    <row r="62" spans="2:11" s="41" customFormat="1" ht="153" customHeight="1">
      <c r="B62" s="42">
        <v>28</v>
      </c>
      <c r="C62" s="137" t="s">
        <v>40</v>
      </c>
      <c r="D62" s="137"/>
      <c r="E62" s="137"/>
      <c r="F62" s="138" t="s">
        <v>41</v>
      </c>
      <c r="G62" s="138"/>
      <c r="H62" s="43" t="s">
        <v>10</v>
      </c>
      <c r="I62" s="42"/>
      <c r="J62" s="45"/>
      <c r="K62" s="42"/>
    </row>
    <row r="63" spans="2:11" s="41" customFormat="1" ht="111.65" customHeight="1">
      <c r="B63" s="42">
        <v>29</v>
      </c>
      <c r="C63" s="137" t="s">
        <v>208</v>
      </c>
      <c r="D63" s="137"/>
      <c r="E63" s="137"/>
      <c r="F63" s="138" t="s">
        <v>42</v>
      </c>
      <c r="G63" s="138"/>
      <c r="H63" s="43" t="s">
        <v>10</v>
      </c>
      <c r="I63" s="44"/>
      <c r="J63" s="45"/>
      <c r="K63" s="42"/>
    </row>
    <row r="64" spans="2:11" s="41" customFormat="1" ht="241.75" customHeight="1">
      <c r="B64" s="42">
        <v>30</v>
      </c>
      <c r="C64" s="137" t="s">
        <v>209</v>
      </c>
      <c r="D64" s="137"/>
      <c r="E64" s="137"/>
      <c r="F64" s="138" t="s">
        <v>43</v>
      </c>
      <c r="G64" s="138"/>
      <c r="H64" s="43" t="s">
        <v>23</v>
      </c>
      <c r="I64" s="44"/>
      <c r="J64" s="45"/>
      <c r="K64" s="42"/>
    </row>
    <row r="65" spans="2:11" s="41" customFormat="1" ht="249" customHeight="1">
      <c r="B65" s="42">
        <v>31</v>
      </c>
      <c r="C65" s="137" t="s">
        <v>129</v>
      </c>
      <c r="D65" s="137"/>
      <c r="E65" s="137"/>
      <c r="F65" s="138" t="s">
        <v>44</v>
      </c>
      <c r="G65" s="138"/>
      <c r="H65" s="43" t="s">
        <v>45</v>
      </c>
      <c r="I65" s="44"/>
      <c r="J65" s="45"/>
      <c r="K65" s="42"/>
    </row>
    <row r="66" spans="2:11" s="41" customFormat="1" ht="138" customHeight="1">
      <c r="B66" s="42">
        <v>32</v>
      </c>
      <c r="C66" s="137" t="s">
        <v>210</v>
      </c>
      <c r="D66" s="137"/>
      <c r="E66" s="137"/>
      <c r="F66" s="138" t="s">
        <v>46</v>
      </c>
      <c r="G66" s="138"/>
      <c r="H66" s="43" t="s">
        <v>47</v>
      </c>
      <c r="I66" s="44"/>
      <c r="J66" s="45"/>
      <c r="K66" s="42"/>
    </row>
    <row r="67" spans="2:11" s="41" customFormat="1" ht="166.75" customHeight="1">
      <c r="B67" s="42">
        <v>33</v>
      </c>
      <c r="C67" s="137" t="s">
        <v>211</v>
      </c>
      <c r="D67" s="137"/>
      <c r="E67" s="137"/>
      <c r="F67" s="138" t="s">
        <v>48</v>
      </c>
      <c r="G67" s="138"/>
      <c r="H67" s="43" t="s">
        <v>45</v>
      </c>
      <c r="I67" s="44"/>
      <c r="J67" s="45"/>
      <c r="K67" s="42"/>
    </row>
    <row r="68" spans="2:11" s="41" customFormat="1" ht="165" customHeight="1">
      <c r="B68" s="42">
        <v>34</v>
      </c>
      <c r="C68" s="137" t="s">
        <v>212</v>
      </c>
      <c r="D68" s="137"/>
      <c r="E68" s="137"/>
      <c r="F68" s="138" t="s">
        <v>49</v>
      </c>
      <c r="G68" s="138"/>
      <c r="H68" s="43" t="s">
        <v>21</v>
      </c>
      <c r="I68" s="42"/>
      <c r="J68" s="45"/>
      <c r="K68" s="42"/>
    </row>
    <row r="69" spans="2:11" s="41" customFormat="1" ht="409.5" customHeight="1">
      <c r="B69" s="42">
        <v>35</v>
      </c>
      <c r="C69" s="137" t="s">
        <v>213</v>
      </c>
      <c r="D69" s="137"/>
      <c r="E69" s="137"/>
      <c r="F69" s="138" t="s">
        <v>50</v>
      </c>
      <c r="G69" s="138"/>
      <c r="H69" s="43" t="s">
        <v>17</v>
      </c>
      <c r="I69" s="42"/>
      <c r="J69" s="45"/>
      <c r="K69" s="42"/>
    </row>
    <row r="70" spans="2:11" s="41" customFormat="1" ht="201" customHeight="1">
      <c r="B70" s="42">
        <v>36</v>
      </c>
      <c r="C70" s="137" t="s">
        <v>214</v>
      </c>
      <c r="D70" s="137"/>
      <c r="E70" s="137"/>
      <c r="F70" s="138" t="s">
        <v>51</v>
      </c>
      <c r="G70" s="138"/>
      <c r="H70" s="42" t="s">
        <v>14</v>
      </c>
      <c r="I70" s="42"/>
      <c r="J70" s="45"/>
      <c r="K70" s="42"/>
    </row>
    <row r="71" spans="2:11" s="41" customFormat="1" ht="201" customHeight="1">
      <c r="B71" s="42">
        <v>37</v>
      </c>
      <c r="C71" s="137" t="s">
        <v>215</v>
      </c>
      <c r="D71" s="137"/>
      <c r="E71" s="137"/>
      <c r="F71" s="138" t="s">
        <v>52</v>
      </c>
      <c r="G71" s="138"/>
      <c r="H71" s="42" t="s">
        <v>14</v>
      </c>
      <c r="I71" s="42"/>
      <c r="J71" s="45"/>
      <c r="K71" s="42"/>
    </row>
    <row r="72" spans="2:11" s="41" customFormat="1" ht="141" customHeight="1">
      <c r="B72" s="42">
        <v>38</v>
      </c>
      <c r="C72" s="137" t="s">
        <v>53</v>
      </c>
      <c r="D72" s="137"/>
      <c r="E72" s="137"/>
      <c r="F72" s="144" t="s">
        <v>54</v>
      </c>
      <c r="G72" s="144"/>
      <c r="H72" s="42" t="s">
        <v>14</v>
      </c>
      <c r="I72" s="39"/>
      <c r="J72" s="45"/>
      <c r="K72" s="42"/>
    </row>
    <row r="73" spans="2:11" s="41" customFormat="1" ht="228.65" customHeight="1">
      <c r="B73" s="42">
        <v>39</v>
      </c>
      <c r="C73" s="137" t="s">
        <v>55</v>
      </c>
      <c r="D73" s="137"/>
      <c r="E73" s="137"/>
      <c r="F73" s="144" t="s">
        <v>56</v>
      </c>
      <c r="G73" s="144"/>
      <c r="H73" s="42" t="s">
        <v>14</v>
      </c>
      <c r="I73" s="39"/>
      <c r="J73" s="45"/>
      <c r="K73" s="42"/>
    </row>
    <row r="74" spans="2:11" s="41" customFormat="1" ht="228.65" customHeight="1">
      <c r="B74" s="42">
        <v>40</v>
      </c>
      <c r="C74" s="145" t="s">
        <v>130</v>
      </c>
      <c r="D74" s="145"/>
      <c r="E74" s="145"/>
      <c r="F74" s="144" t="s">
        <v>58</v>
      </c>
      <c r="G74" s="144"/>
      <c r="H74" s="42" t="s">
        <v>59</v>
      </c>
      <c r="I74" s="39"/>
      <c r="J74" s="45"/>
      <c r="K74" s="42"/>
    </row>
    <row r="75" spans="2:11" s="41" customFormat="1" ht="228.65" customHeight="1">
      <c r="B75" s="42">
        <v>41</v>
      </c>
      <c r="C75" s="137" t="s">
        <v>60</v>
      </c>
      <c r="D75" s="137"/>
      <c r="E75" s="137"/>
      <c r="F75" s="138" t="s">
        <v>61</v>
      </c>
      <c r="G75" s="138"/>
      <c r="H75" s="32" t="s">
        <v>62</v>
      </c>
      <c r="I75" s="42"/>
      <c r="J75" s="45"/>
      <c r="K75" s="42"/>
    </row>
    <row r="76" spans="2:11" s="41" customFormat="1" ht="201" customHeight="1">
      <c r="B76" s="42">
        <v>42</v>
      </c>
      <c r="C76" s="145" t="s">
        <v>63</v>
      </c>
      <c r="D76" s="145"/>
      <c r="E76" s="145"/>
      <c r="F76" s="138" t="s">
        <v>64</v>
      </c>
      <c r="G76" s="138"/>
      <c r="H76" s="32" t="s">
        <v>62</v>
      </c>
      <c r="I76" s="42"/>
      <c r="J76" s="45"/>
      <c r="K76" s="42"/>
    </row>
    <row r="77" spans="2:11" s="41" customFormat="1" ht="145.65" customHeight="1">
      <c r="B77" s="42">
        <v>43</v>
      </c>
      <c r="C77" s="137" t="s">
        <v>131</v>
      </c>
      <c r="D77" s="137"/>
      <c r="E77" s="137"/>
      <c r="F77" s="138" t="s">
        <v>64</v>
      </c>
      <c r="G77" s="138"/>
      <c r="H77" s="32" t="s">
        <v>23</v>
      </c>
      <c r="I77" s="42"/>
      <c r="J77" s="45"/>
      <c r="K77" s="42"/>
    </row>
    <row r="78" spans="2:11" s="41" customFormat="1" ht="161.5" customHeight="1">
      <c r="B78" s="42">
        <v>44</v>
      </c>
      <c r="C78" s="137" t="s">
        <v>132</v>
      </c>
      <c r="D78" s="137"/>
      <c r="E78" s="137"/>
      <c r="F78" s="138" t="s">
        <v>67</v>
      </c>
      <c r="G78" s="138"/>
      <c r="H78" s="32" t="s">
        <v>14</v>
      </c>
      <c r="I78" s="42"/>
      <c r="J78" s="45"/>
      <c r="K78" s="42"/>
    </row>
    <row r="79" spans="2:11" s="41" customFormat="1" ht="161.5" customHeight="1">
      <c r="B79" s="42">
        <v>45</v>
      </c>
      <c r="C79" s="137" t="s">
        <v>72</v>
      </c>
      <c r="D79" s="137"/>
      <c r="E79" s="137"/>
      <c r="F79" s="138" t="s">
        <v>73</v>
      </c>
      <c r="G79" s="138"/>
      <c r="H79" s="32" t="s">
        <v>68</v>
      </c>
      <c r="I79" s="44">
        <f>+J111</f>
        <v>0</v>
      </c>
      <c r="J79" s="45"/>
      <c r="K79" s="42"/>
    </row>
    <row r="80" spans="2:11" s="41" customFormat="1" ht="136.4" customHeight="1">
      <c r="B80" s="42">
        <v>46</v>
      </c>
      <c r="C80" s="137" t="s">
        <v>133</v>
      </c>
      <c r="D80" s="137"/>
      <c r="E80" s="137"/>
      <c r="F80" s="138" t="s">
        <v>93</v>
      </c>
      <c r="G80" s="138"/>
      <c r="H80" s="32" t="s">
        <v>14</v>
      </c>
      <c r="I80" s="44">
        <v>0</v>
      </c>
      <c r="J80" s="45"/>
      <c r="K80" s="42"/>
    </row>
    <row r="81" spans="2:11" s="41" customFormat="1" ht="168" customHeight="1">
      <c r="B81" s="42">
        <v>47</v>
      </c>
      <c r="C81" s="137" t="s">
        <v>76</v>
      </c>
      <c r="D81" s="137"/>
      <c r="E81" s="137"/>
      <c r="F81" s="138" t="s">
        <v>77</v>
      </c>
      <c r="G81" s="138"/>
      <c r="H81" s="32" t="s">
        <v>59</v>
      </c>
      <c r="I81" s="44"/>
      <c r="J81" s="45"/>
      <c r="K81" s="42">
        <v>0</v>
      </c>
    </row>
    <row r="82" spans="2:11" s="41" customFormat="1" ht="176.4" customHeight="1">
      <c r="B82" s="42">
        <v>48</v>
      </c>
      <c r="C82" s="137" t="s">
        <v>134</v>
      </c>
      <c r="D82" s="137"/>
      <c r="E82" s="137"/>
      <c r="F82" s="146" t="s">
        <v>70</v>
      </c>
      <c r="G82" s="147"/>
      <c r="H82" s="31" t="s">
        <v>135</v>
      </c>
      <c r="I82" s="47"/>
      <c r="J82" s="47"/>
      <c r="K82" s="47"/>
    </row>
    <row r="83" spans="2:11" s="41" customFormat="1" ht="162.65" customHeight="1">
      <c r="B83" s="42">
        <v>49</v>
      </c>
      <c r="C83" s="145" t="s">
        <v>74</v>
      </c>
      <c r="D83" s="145"/>
      <c r="E83" s="145"/>
      <c r="F83" s="146" t="s">
        <v>136</v>
      </c>
      <c r="G83" s="147"/>
      <c r="H83" s="31" t="s">
        <v>12</v>
      </c>
      <c r="I83" s="31"/>
      <c r="J83" s="31"/>
      <c r="K83" s="31"/>
    </row>
    <row r="84" spans="2:11" s="41" customFormat="1" ht="196.4" customHeight="1">
      <c r="B84" s="42">
        <v>50</v>
      </c>
      <c r="C84" s="145" t="s">
        <v>82</v>
      </c>
      <c r="D84" s="145"/>
      <c r="E84" s="145"/>
      <c r="F84" s="146" t="s">
        <v>95</v>
      </c>
      <c r="G84" s="147"/>
      <c r="H84" s="31" t="s">
        <v>135</v>
      </c>
      <c r="I84" s="31"/>
      <c r="J84" s="31"/>
      <c r="K84" s="31"/>
    </row>
    <row r="85" spans="2:11" s="41" customFormat="1" ht="23">
      <c r="B85" s="149" t="s">
        <v>137</v>
      </c>
      <c r="C85" s="150"/>
      <c r="D85" s="151"/>
      <c r="E85" s="48" t="s">
        <v>138</v>
      </c>
      <c r="F85" s="48"/>
      <c r="G85" s="48" t="s">
        <v>139</v>
      </c>
      <c r="H85" s="48" t="s">
        <v>140</v>
      </c>
      <c r="I85" s="46" t="s">
        <v>141</v>
      </c>
      <c r="J85" s="48" t="s">
        <v>4</v>
      </c>
      <c r="K85" s="48" t="s">
        <v>3</v>
      </c>
    </row>
    <row r="86" spans="2:11" s="41" customFormat="1" ht="23">
      <c r="B86" s="46"/>
      <c r="C86" s="46"/>
      <c r="D86" s="46"/>
      <c r="E86" s="48"/>
      <c r="F86" s="48"/>
      <c r="G86" s="48"/>
      <c r="H86" s="48"/>
      <c r="I86" s="46"/>
      <c r="J86" s="48"/>
      <c r="K86" s="48"/>
    </row>
    <row r="87" spans="2:11" s="41" customFormat="1" ht="14.4" customHeight="1">
      <c r="B87" s="49"/>
      <c r="C87" s="46"/>
      <c r="D87" s="46"/>
      <c r="E87" s="48"/>
      <c r="F87" s="48"/>
      <c r="G87" s="48"/>
      <c r="H87" s="48"/>
      <c r="I87" s="46"/>
      <c r="J87" s="48"/>
      <c r="K87" s="48"/>
    </row>
    <row r="88" spans="2:11" s="41" customFormat="1" ht="23">
      <c r="B88" s="143" t="s">
        <v>142</v>
      </c>
      <c r="C88" s="143"/>
      <c r="D88" s="143"/>
      <c r="E88" s="143"/>
      <c r="F88" s="50"/>
      <c r="G88" s="50"/>
      <c r="H88" s="50"/>
      <c r="I88" s="43"/>
      <c r="J88" s="49"/>
      <c r="K88" s="48"/>
    </row>
    <row r="89" spans="2:11" s="41" customFormat="1" ht="23">
      <c r="B89" s="148" t="s">
        <v>120</v>
      </c>
      <c r="C89" s="148"/>
      <c r="D89" s="148"/>
      <c r="E89" s="46">
        <v>0</v>
      </c>
      <c r="F89" s="50"/>
      <c r="G89" s="43"/>
      <c r="H89" s="43"/>
      <c r="I89" s="51"/>
      <c r="J89" s="52">
        <f>I89*H89*G89*E89</f>
        <v>0</v>
      </c>
      <c r="K89" s="48"/>
    </row>
    <row r="90" spans="2:11" s="41" customFormat="1" ht="23">
      <c r="B90" s="152" t="s">
        <v>143</v>
      </c>
      <c r="C90" s="152"/>
      <c r="D90" s="152"/>
      <c r="E90" s="40"/>
      <c r="F90" s="50"/>
      <c r="G90" s="50"/>
      <c r="H90" s="50"/>
      <c r="I90" s="51"/>
      <c r="J90" s="52">
        <f>SUM(J89:J89)</f>
        <v>0</v>
      </c>
      <c r="K90" s="43" t="s">
        <v>17</v>
      </c>
    </row>
    <row r="91" spans="2:11" s="41" customFormat="1" ht="23">
      <c r="B91" s="43"/>
      <c r="C91" s="53"/>
      <c r="D91" s="43"/>
      <c r="E91" s="40"/>
      <c r="F91" s="50"/>
      <c r="G91" s="50"/>
      <c r="H91" s="50"/>
      <c r="I91" s="51"/>
      <c r="J91" s="43"/>
      <c r="K91" s="43"/>
    </row>
    <row r="92" spans="2:11" s="41" customFormat="1">
      <c r="B92" s="33"/>
      <c r="C92" s="32"/>
      <c r="D92" s="32"/>
      <c r="E92" s="34"/>
      <c r="F92" s="34"/>
      <c r="G92" s="34"/>
      <c r="H92" s="34"/>
      <c r="I92" s="32"/>
      <c r="J92" s="34"/>
      <c r="K92" s="33"/>
    </row>
    <row r="93" spans="2:11" s="41" customFormat="1">
      <c r="B93" s="155" t="s">
        <v>286</v>
      </c>
      <c r="C93" s="155"/>
      <c r="D93" s="155"/>
      <c r="E93" s="54"/>
      <c r="F93" s="54"/>
      <c r="G93" s="34"/>
      <c r="H93" s="34"/>
      <c r="I93" s="32"/>
      <c r="J93" s="34"/>
      <c r="K93" s="33"/>
    </row>
    <row r="94" spans="2:11" s="41" customFormat="1">
      <c r="B94" s="154" t="s">
        <v>144</v>
      </c>
      <c r="C94" s="154"/>
      <c r="D94" s="154"/>
      <c r="E94" s="55"/>
      <c r="F94" s="55"/>
      <c r="G94" s="34"/>
      <c r="H94" s="34"/>
      <c r="I94" s="32"/>
      <c r="J94" s="56">
        <f>+J21</f>
        <v>0</v>
      </c>
      <c r="K94" s="33"/>
    </row>
    <row r="95" spans="2:11" s="41" customFormat="1">
      <c r="B95" s="154" t="s">
        <v>145</v>
      </c>
      <c r="C95" s="154"/>
      <c r="D95" s="154"/>
      <c r="E95" s="55"/>
      <c r="F95" s="55"/>
      <c r="G95" s="34"/>
      <c r="H95" s="34"/>
      <c r="I95" s="32"/>
      <c r="J95" s="56">
        <f>J94*0.1</f>
        <v>0</v>
      </c>
      <c r="K95" s="33"/>
    </row>
    <row r="96" spans="2:11" s="41" customFormat="1">
      <c r="B96" s="153" t="s">
        <v>143</v>
      </c>
      <c r="C96" s="153"/>
      <c r="D96" s="153"/>
      <c r="E96" s="55"/>
      <c r="F96" s="55"/>
      <c r="G96" s="34"/>
      <c r="H96" s="34"/>
      <c r="I96" s="32"/>
      <c r="J96" s="56">
        <f>SUM(J94:J95)</f>
        <v>0</v>
      </c>
      <c r="K96" s="32"/>
    </row>
    <row r="97" spans="1:30" s="41" customFormat="1">
      <c r="B97" s="153" t="s">
        <v>143</v>
      </c>
      <c r="C97" s="153"/>
      <c r="D97" s="153"/>
      <c r="E97" s="55"/>
      <c r="F97" s="55"/>
      <c r="G97" s="34"/>
      <c r="H97" s="34"/>
      <c r="I97" s="32"/>
      <c r="J97" s="56">
        <f>ROUND(J96,0)</f>
        <v>0</v>
      </c>
      <c r="K97" s="32" t="s">
        <v>23</v>
      </c>
    </row>
    <row r="98" spans="1:30" s="41" customFormat="1">
      <c r="B98" s="155"/>
      <c r="C98" s="155"/>
      <c r="D98" s="155"/>
      <c r="E98" s="24"/>
      <c r="F98" s="34"/>
      <c r="G98" s="34"/>
      <c r="H98" s="34"/>
      <c r="I98" s="39"/>
      <c r="J98" s="32"/>
      <c r="K98" s="32"/>
    </row>
    <row r="99" spans="1:30" s="41" customFormat="1">
      <c r="B99" s="154"/>
      <c r="C99" s="154"/>
      <c r="D99" s="154"/>
      <c r="E99" s="24"/>
      <c r="F99" s="24"/>
      <c r="G99" s="34"/>
      <c r="H99" s="34"/>
      <c r="I99" s="32"/>
      <c r="J99" s="56"/>
      <c r="K99" s="32"/>
    </row>
    <row r="100" spans="1:30" s="41" customFormat="1">
      <c r="B100" s="154"/>
      <c r="C100" s="154"/>
      <c r="D100" s="154"/>
      <c r="E100" s="24"/>
      <c r="F100" s="24"/>
      <c r="G100" s="34"/>
      <c r="H100" s="34"/>
      <c r="I100" s="32"/>
      <c r="J100" s="56"/>
      <c r="K100" s="32"/>
    </row>
    <row r="101" spans="1:30" s="41" customFormat="1">
      <c r="B101" s="153"/>
      <c r="C101" s="153"/>
      <c r="D101" s="153"/>
      <c r="E101" s="24"/>
      <c r="F101" s="24"/>
      <c r="G101" s="34"/>
      <c r="H101" s="34"/>
      <c r="I101" s="32"/>
      <c r="J101" s="56"/>
      <c r="K101" s="32"/>
    </row>
    <row r="102" spans="1:30" s="41" customFormat="1">
      <c r="B102" s="25"/>
      <c r="C102" s="57"/>
      <c r="D102" s="57"/>
      <c r="E102" s="24"/>
      <c r="F102" s="24"/>
      <c r="G102" s="34"/>
      <c r="H102" s="34"/>
      <c r="I102" s="32"/>
      <c r="J102" s="56"/>
      <c r="K102" s="32"/>
    </row>
    <row r="103" spans="1:30" s="41" customFormat="1">
      <c r="B103" s="139"/>
      <c r="C103" s="139"/>
      <c r="D103" s="139"/>
      <c r="E103" s="139"/>
      <c r="F103" s="24"/>
      <c r="G103" s="34"/>
      <c r="H103" s="34"/>
      <c r="I103" s="32"/>
      <c r="J103" s="56"/>
      <c r="K103" s="32"/>
    </row>
    <row r="104" spans="1:30" s="41" customFormat="1">
      <c r="B104" s="154"/>
      <c r="C104" s="154"/>
      <c r="D104" s="154"/>
      <c r="E104" s="24"/>
      <c r="F104" s="24"/>
      <c r="G104" s="34"/>
      <c r="H104" s="34"/>
      <c r="I104" s="32"/>
      <c r="J104" s="56"/>
    </row>
    <row r="105" spans="1:30" s="41" customFormat="1">
      <c r="B105" s="154"/>
      <c r="C105" s="154"/>
      <c r="D105" s="154"/>
      <c r="E105" s="24"/>
      <c r="F105" s="24"/>
      <c r="G105" s="141"/>
      <c r="H105" s="141"/>
      <c r="I105" s="141"/>
      <c r="J105" s="56"/>
      <c r="K105" s="33"/>
    </row>
    <row r="106" spans="1:30" s="41" customFormat="1">
      <c r="B106" s="154"/>
      <c r="C106" s="154"/>
      <c r="D106" s="154"/>
      <c r="E106" s="54"/>
      <c r="F106" s="54"/>
      <c r="G106" s="54"/>
      <c r="H106" s="34"/>
      <c r="I106" s="32"/>
      <c r="J106" s="56"/>
      <c r="K106" s="33"/>
    </row>
    <row r="107" spans="1:30">
      <c r="B107" s="33"/>
      <c r="C107" s="32"/>
      <c r="D107" s="32"/>
      <c r="E107" s="34"/>
      <c r="F107" s="34"/>
      <c r="G107" s="34"/>
      <c r="H107" s="34"/>
      <c r="I107" s="32"/>
      <c r="J107" s="34"/>
      <c r="K107" s="34"/>
    </row>
    <row r="108" spans="1:30">
      <c r="B108" s="155"/>
      <c r="C108" s="155"/>
      <c r="D108" s="155"/>
      <c r="E108" s="24"/>
      <c r="F108" s="24"/>
      <c r="G108" s="34"/>
      <c r="H108" s="34"/>
      <c r="I108" s="32"/>
      <c r="J108" s="34"/>
      <c r="K108" s="34"/>
    </row>
    <row r="109" spans="1:30">
      <c r="B109" s="154"/>
      <c r="C109" s="154"/>
      <c r="D109" s="154"/>
      <c r="E109" s="24"/>
      <c r="F109" s="24"/>
      <c r="G109" s="141"/>
      <c r="H109" s="141"/>
      <c r="I109" s="141"/>
      <c r="J109" s="56"/>
      <c r="K109" s="32"/>
    </row>
    <row r="110" spans="1:30" s="34" customFormat="1">
      <c r="A110" s="58"/>
      <c r="B110" s="33"/>
      <c r="C110" s="32"/>
      <c r="D110" s="32"/>
      <c r="I110" s="32"/>
      <c r="J110" s="56"/>
      <c r="L110" s="23"/>
      <c r="M110" s="23"/>
      <c r="N110" s="23"/>
      <c r="O110" s="23"/>
      <c r="P110" s="23"/>
      <c r="Q110" s="23"/>
      <c r="R110" s="23"/>
      <c r="S110" s="23"/>
      <c r="T110" s="23"/>
      <c r="U110" s="23"/>
      <c r="V110" s="23"/>
      <c r="W110" s="23"/>
      <c r="X110" s="23"/>
      <c r="Y110" s="23"/>
      <c r="Z110" s="23"/>
      <c r="AA110" s="23"/>
      <c r="AB110" s="23"/>
      <c r="AC110" s="23"/>
      <c r="AD110" s="23"/>
    </row>
    <row r="111" spans="1:30" s="34" customFormat="1">
      <c r="A111" s="58"/>
      <c r="B111" s="33"/>
      <c r="C111" s="32"/>
      <c r="D111" s="32"/>
      <c r="I111" s="32"/>
      <c r="J111" s="56"/>
      <c r="K111" s="32"/>
      <c r="L111" s="23"/>
      <c r="M111" s="23"/>
      <c r="N111" s="23"/>
      <c r="O111" s="23"/>
      <c r="P111" s="23"/>
      <c r="Q111" s="23"/>
      <c r="R111" s="23"/>
      <c r="S111" s="23"/>
      <c r="T111" s="23"/>
      <c r="U111" s="23"/>
      <c r="V111" s="23"/>
      <c r="W111" s="23"/>
      <c r="X111" s="23"/>
      <c r="Y111" s="23"/>
      <c r="Z111" s="23"/>
      <c r="AA111" s="23"/>
      <c r="AB111" s="23"/>
      <c r="AC111" s="23"/>
      <c r="AD111" s="23"/>
    </row>
    <row r="112" spans="1:30">
      <c r="J112" s="56"/>
    </row>
  </sheetData>
  <mergeCells count="136">
    <mergeCell ref="B94:D94"/>
    <mergeCell ref="B95:D95"/>
    <mergeCell ref="B103:E103"/>
    <mergeCell ref="B105:D105"/>
    <mergeCell ref="G105:I105"/>
    <mergeCell ref="B106:D106"/>
    <mergeCell ref="G109:I109"/>
    <mergeCell ref="B109:D109"/>
    <mergeCell ref="B104:D104"/>
    <mergeCell ref="B108:D108"/>
    <mergeCell ref="B96:D96"/>
    <mergeCell ref="B97:D97"/>
    <mergeCell ref="B98:D98"/>
    <mergeCell ref="B99:D99"/>
    <mergeCell ref="B100:D100"/>
    <mergeCell ref="B101:D101"/>
    <mergeCell ref="B93:D93"/>
    <mergeCell ref="C84:E84"/>
    <mergeCell ref="F84:G84"/>
    <mergeCell ref="B85:D85"/>
    <mergeCell ref="B88:E88"/>
    <mergeCell ref="B89:D89"/>
    <mergeCell ref="B90:D90"/>
    <mergeCell ref="C81:E81"/>
    <mergeCell ref="F81:G81"/>
    <mergeCell ref="C82:E82"/>
    <mergeCell ref="F82:G82"/>
    <mergeCell ref="C83:E83"/>
    <mergeCell ref="F83:G83"/>
    <mergeCell ref="C78:E78"/>
    <mergeCell ref="F78:G78"/>
    <mergeCell ref="C79:E79"/>
    <mergeCell ref="F79:G79"/>
    <mergeCell ref="C80:E80"/>
    <mergeCell ref="F80:G80"/>
    <mergeCell ref="C75:E75"/>
    <mergeCell ref="F75:G75"/>
    <mergeCell ref="C76:E76"/>
    <mergeCell ref="F76:G76"/>
    <mergeCell ref="C77:E77"/>
    <mergeCell ref="F77:G77"/>
    <mergeCell ref="C72:E72"/>
    <mergeCell ref="F72:G72"/>
    <mergeCell ref="C73:E73"/>
    <mergeCell ref="F73:G73"/>
    <mergeCell ref="C74:E74"/>
    <mergeCell ref="F74:G74"/>
    <mergeCell ref="C69:E69"/>
    <mergeCell ref="F69:G69"/>
    <mergeCell ref="C70:E70"/>
    <mergeCell ref="F70:G70"/>
    <mergeCell ref="C71:E71"/>
    <mergeCell ref="F71:G71"/>
    <mergeCell ref="C66:E66"/>
    <mergeCell ref="F66:G66"/>
    <mergeCell ref="C67:E67"/>
    <mergeCell ref="F67:G67"/>
    <mergeCell ref="C68:E68"/>
    <mergeCell ref="F68:G68"/>
    <mergeCell ref="C63:E63"/>
    <mergeCell ref="F63:G63"/>
    <mergeCell ref="C64:E64"/>
    <mergeCell ref="F64:G64"/>
    <mergeCell ref="C65:E65"/>
    <mergeCell ref="F65:G65"/>
    <mergeCell ref="C60:E60"/>
    <mergeCell ref="F60:G60"/>
    <mergeCell ref="C61:E61"/>
    <mergeCell ref="F61:G61"/>
    <mergeCell ref="C62:E62"/>
    <mergeCell ref="F62:G62"/>
    <mergeCell ref="C57:E57"/>
    <mergeCell ref="F57:G57"/>
    <mergeCell ref="C58:E58"/>
    <mergeCell ref="F58:G58"/>
    <mergeCell ref="C59:E59"/>
    <mergeCell ref="F59:G59"/>
    <mergeCell ref="C54:E54"/>
    <mergeCell ref="F54:G54"/>
    <mergeCell ref="C55:E55"/>
    <mergeCell ref="F55:G55"/>
    <mergeCell ref="C56:E56"/>
    <mergeCell ref="F56:G56"/>
    <mergeCell ref="C51:E51"/>
    <mergeCell ref="F51:G51"/>
    <mergeCell ref="C52:E52"/>
    <mergeCell ref="F52:G52"/>
    <mergeCell ref="C53:E53"/>
    <mergeCell ref="F53:G53"/>
    <mergeCell ref="C48:E48"/>
    <mergeCell ref="F48:G48"/>
    <mergeCell ref="C49:E49"/>
    <mergeCell ref="F49:G49"/>
    <mergeCell ref="C50:E50"/>
    <mergeCell ref="F50:G50"/>
    <mergeCell ref="C45:E45"/>
    <mergeCell ref="F45:G45"/>
    <mergeCell ref="C46:E46"/>
    <mergeCell ref="F46:G46"/>
    <mergeCell ref="C47:E47"/>
    <mergeCell ref="F47:G47"/>
    <mergeCell ref="C42:E42"/>
    <mergeCell ref="F42:G42"/>
    <mergeCell ref="C43:E43"/>
    <mergeCell ref="F43:G43"/>
    <mergeCell ref="C44:E44"/>
    <mergeCell ref="F44:G44"/>
    <mergeCell ref="C39:E39"/>
    <mergeCell ref="F39:G39"/>
    <mergeCell ref="C40:E40"/>
    <mergeCell ref="F40:G40"/>
    <mergeCell ref="C41:E41"/>
    <mergeCell ref="F41:G41"/>
    <mergeCell ref="C37:E37"/>
    <mergeCell ref="F37:G37"/>
    <mergeCell ref="C38:E38"/>
    <mergeCell ref="F38:G38"/>
    <mergeCell ref="B32:J32"/>
    <mergeCell ref="C34:E34"/>
    <mergeCell ref="F34:G34"/>
    <mergeCell ref="C35:E35"/>
    <mergeCell ref="F35:G35"/>
    <mergeCell ref="C36:E36"/>
    <mergeCell ref="F36:G36"/>
    <mergeCell ref="B15:K15"/>
    <mergeCell ref="C25:D25"/>
    <mergeCell ref="C26:D26"/>
    <mergeCell ref="C27:D27"/>
    <mergeCell ref="E9:K9"/>
    <mergeCell ref="B13:B14"/>
    <mergeCell ref="C13:C14"/>
    <mergeCell ref="D13:D14"/>
    <mergeCell ref="E13:E14"/>
    <mergeCell ref="G13:I13"/>
    <mergeCell ref="J13:J14"/>
    <mergeCell ref="K13:K14"/>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C6FD46-1F68-4C83-903C-374A40F7E0B4}">
  <sheetPr>
    <tabColor rgb="FFFFFF00"/>
  </sheetPr>
  <dimension ref="A2:AD112"/>
  <sheetViews>
    <sheetView zoomScale="52" workbookViewId="0">
      <selection activeCell="J17" sqref="J16:K17"/>
    </sheetView>
  </sheetViews>
  <sheetFormatPr defaultColWidth="8.90625" defaultRowHeight="21.5"/>
  <cols>
    <col min="1" max="1" width="8.90625" style="23"/>
    <col min="2" max="2" width="29.90625" style="22" customWidth="1"/>
    <col min="3" max="3" width="21.90625" style="21" customWidth="1"/>
    <col min="4" max="4" width="23.453125" style="21" customWidth="1"/>
    <col min="5" max="5" width="47.08984375" style="23" customWidth="1"/>
    <col min="6" max="6" width="14.90625" style="23" customWidth="1"/>
    <col min="7" max="7" width="12.90625" style="23" customWidth="1"/>
    <col min="8" max="8" width="13.54296875" style="23" customWidth="1"/>
    <col min="9" max="9" width="14.90625" style="23" customWidth="1"/>
    <col min="10" max="10" width="19.90625" style="23" customWidth="1"/>
    <col min="11" max="11" width="35" style="22" customWidth="1"/>
    <col min="12" max="16384" width="8.90625" style="23"/>
  </cols>
  <sheetData>
    <row r="2" spans="2:11" ht="42" customHeight="1">
      <c r="B2" s="24" t="s">
        <v>99</v>
      </c>
      <c r="C2" s="36" t="s">
        <v>251</v>
      </c>
    </row>
    <row r="3" spans="2:11" ht="21" customHeight="1">
      <c r="B3" s="24" t="s">
        <v>100</v>
      </c>
      <c r="C3" s="25"/>
      <c r="E3" s="23" t="s">
        <v>265</v>
      </c>
      <c r="F3" s="23">
        <f>1*15</f>
        <v>15</v>
      </c>
    </row>
    <row r="4" spans="2:11" ht="21" customHeight="1">
      <c r="B4" s="24" t="s">
        <v>101</v>
      </c>
      <c r="C4" s="32" t="s">
        <v>216</v>
      </c>
    </row>
    <row r="5" spans="2:11" ht="21" customHeight="1">
      <c r="B5" s="24" t="s">
        <v>102</v>
      </c>
      <c r="C5" s="25" t="s">
        <v>290</v>
      </c>
    </row>
    <row r="6" spans="2:11" ht="21" customHeight="1">
      <c r="B6" s="24" t="s">
        <v>103</v>
      </c>
      <c r="C6" s="25"/>
    </row>
    <row r="7" spans="2:11" ht="21" customHeight="1">
      <c r="B7" s="24" t="s">
        <v>104</v>
      </c>
      <c r="C7" s="25">
        <v>1</v>
      </c>
    </row>
    <row r="8" spans="2:11" ht="21" customHeight="1">
      <c r="B8" s="24" t="s">
        <v>105</v>
      </c>
      <c r="C8" s="25" t="s">
        <v>283</v>
      </c>
    </row>
    <row r="9" spans="2:11" ht="41.4" customHeight="1">
      <c r="B9" s="26" t="s">
        <v>106</v>
      </c>
      <c r="C9" s="25">
        <f>C7+1</f>
        <v>2</v>
      </c>
      <c r="E9" s="135"/>
      <c r="F9" s="135"/>
      <c r="G9" s="135"/>
      <c r="H9" s="135"/>
      <c r="I9" s="135"/>
      <c r="J9" s="135"/>
      <c r="K9" s="135"/>
    </row>
    <row r="10" spans="2:11" ht="21" customHeight="1">
      <c r="B10" s="24" t="s">
        <v>107</v>
      </c>
      <c r="C10" s="25" t="s">
        <v>217</v>
      </c>
      <c r="J10" s="27"/>
    </row>
    <row r="11" spans="2:11" ht="21" customHeight="1">
      <c r="B11" s="24" t="s">
        <v>108</v>
      </c>
      <c r="C11" s="25" t="s">
        <v>218</v>
      </c>
    </row>
    <row r="12" spans="2:11">
      <c r="B12" s="28"/>
      <c r="C12" s="29"/>
    </row>
    <row r="13" spans="2:11" ht="15" customHeight="1">
      <c r="B13" s="136" t="s">
        <v>109</v>
      </c>
      <c r="C13" s="136" t="s">
        <v>110</v>
      </c>
      <c r="D13" s="136" t="s">
        <v>111</v>
      </c>
      <c r="E13" s="136" t="s">
        <v>112</v>
      </c>
      <c r="F13" s="30"/>
      <c r="G13" s="136" t="s">
        <v>113</v>
      </c>
      <c r="H13" s="136"/>
      <c r="I13" s="136"/>
      <c r="J13" s="136" t="s">
        <v>114</v>
      </c>
      <c r="K13" s="136" t="s">
        <v>115</v>
      </c>
    </row>
    <row r="14" spans="2:11" ht="15" customHeight="1">
      <c r="B14" s="136"/>
      <c r="C14" s="136"/>
      <c r="D14" s="136"/>
      <c r="E14" s="136"/>
      <c r="F14" s="30" t="s">
        <v>116</v>
      </c>
      <c r="G14" s="30" t="s">
        <v>117</v>
      </c>
      <c r="H14" s="30" t="s">
        <v>118</v>
      </c>
      <c r="I14" s="30" t="s">
        <v>119</v>
      </c>
      <c r="J14" s="136"/>
      <c r="K14" s="136"/>
    </row>
    <row r="15" spans="2:11" ht="18.649999999999999" customHeight="1">
      <c r="B15" s="132" t="s">
        <v>120</v>
      </c>
      <c r="C15" s="132"/>
      <c r="D15" s="132"/>
      <c r="E15" s="132"/>
      <c r="F15" s="132"/>
      <c r="G15" s="132"/>
      <c r="H15" s="132"/>
      <c r="I15" s="132"/>
      <c r="J15" s="132"/>
      <c r="K15" s="132"/>
    </row>
    <row r="16" spans="2:11">
      <c r="B16" s="31" t="s">
        <v>219</v>
      </c>
      <c r="C16" s="32" t="s">
        <v>220</v>
      </c>
      <c r="D16" s="32" t="s">
        <v>221</v>
      </c>
      <c r="E16" s="32" t="s">
        <v>222</v>
      </c>
      <c r="F16" s="32">
        <v>2</v>
      </c>
      <c r="G16" s="32">
        <f>+F3+3.5+3.5</f>
        <v>22</v>
      </c>
      <c r="H16" s="32"/>
      <c r="I16" s="33"/>
      <c r="J16" s="32"/>
      <c r="K16" s="32"/>
    </row>
    <row r="17" spans="2:11">
      <c r="B17" s="33"/>
      <c r="C17" s="32"/>
      <c r="D17" s="32"/>
      <c r="E17" s="34"/>
      <c r="F17" s="32"/>
      <c r="G17" s="32"/>
      <c r="H17" s="34"/>
      <c r="I17" s="34"/>
      <c r="J17" s="32"/>
      <c r="K17" s="33"/>
    </row>
    <row r="18" spans="2:11">
      <c r="B18" s="33"/>
      <c r="C18" s="32"/>
      <c r="D18" s="32"/>
      <c r="E18" s="34"/>
      <c r="F18" s="32"/>
      <c r="G18" s="32"/>
      <c r="H18" s="34"/>
      <c r="I18" s="34"/>
      <c r="J18" s="32"/>
      <c r="K18" s="33"/>
    </row>
    <row r="19" spans="2:11">
      <c r="B19" s="33"/>
      <c r="C19" s="32"/>
      <c r="D19" s="32"/>
      <c r="E19" s="34"/>
      <c r="F19" s="32"/>
      <c r="G19" s="32"/>
      <c r="H19" s="34"/>
      <c r="I19" s="34"/>
      <c r="J19" s="32"/>
      <c r="K19" s="33"/>
    </row>
    <row r="20" spans="2:11" ht="22.5" customHeight="1">
      <c r="B20" s="35" t="s">
        <v>121</v>
      </c>
      <c r="C20" s="25"/>
      <c r="D20" s="25"/>
      <c r="E20" s="36"/>
      <c r="F20" s="36"/>
      <c r="G20" s="37"/>
      <c r="H20" s="34"/>
      <c r="I20" s="30"/>
      <c r="J20" s="38"/>
      <c r="K20" s="33"/>
    </row>
    <row r="21" spans="2:11" ht="22.5" customHeight="1">
      <c r="B21" s="35"/>
      <c r="C21" s="36" t="s">
        <v>219</v>
      </c>
      <c r="D21" s="31"/>
      <c r="E21" s="36"/>
      <c r="F21" s="36"/>
      <c r="G21" s="37"/>
      <c r="H21" s="34"/>
      <c r="I21" s="25" t="s">
        <v>14</v>
      </c>
      <c r="J21" s="38">
        <f>+J16</f>
        <v>0</v>
      </c>
      <c r="K21" s="33"/>
    </row>
    <row r="22" spans="2:11" ht="22.5" customHeight="1">
      <c r="B22" s="35"/>
      <c r="C22" s="78"/>
      <c r="D22" s="33"/>
      <c r="E22" s="31"/>
      <c r="F22" s="31"/>
      <c r="G22" s="32"/>
      <c r="H22" s="32"/>
      <c r="I22" s="25"/>
      <c r="J22" s="38"/>
      <c r="K22" s="33"/>
    </row>
    <row r="23" spans="2:11" ht="22.5" customHeight="1">
      <c r="B23" s="35"/>
      <c r="C23" s="78"/>
      <c r="D23" s="33"/>
      <c r="E23" s="31"/>
      <c r="F23" s="31"/>
      <c r="G23" s="32"/>
      <c r="H23" s="32"/>
      <c r="I23" s="25"/>
      <c r="J23" s="38"/>
      <c r="K23" s="33"/>
    </row>
    <row r="24" spans="2:11" ht="22.5" customHeight="1">
      <c r="B24" s="35"/>
      <c r="C24" s="78"/>
      <c r="D24" s="33"/>
      <c r="E24" s="31"/>
      <c r="F24" s="31"/>
      <c r="G24" s="32"/>
      <c r="H24" s="32"/>
      <c r="I24" s="25"/>
      <c r="J24" s="38"/>
      <c r="K24" s="33"/>
    </row>
    <row r="25" spans="2:11" ht="22.5" customHeight="1">
      <c r="B25" s="35"/>
      <c r="C25" s="139"/>
      <c r="D25" s="139"/>
      <c r="E25" s="31"/>
      <c r="F25" s="31"/>
      <c r="G25" s="32"/>
      <c r="H25" s="32"/>
      <c r="I25" s="25"/>
      <c r="J25" s="38"/>
      <c r="K25" s="33"/>
    </row>
    <row r="26" spans="2:11" ht="22.5" customHeight="1">
      <c r="B26" s="35"/>
      <c r="C26" s="134"/>
      <c r="D26" s="134"/>
      <c r="E26" s="31"/>
      <c r="F26" s="31"/>
      <c r="G26" s="32"/>
      <c r="H26" s="32"/>
      <c r="I26" s="25"/>
      <c r="J26" s="38"/>
      <c r="K26" s="33"/>
    </row>
    <row r="27" spans="2:11" ht="22.5" customHeight="1">
      <c r="B27" s="33"/>
      <c r="C27" s="141"/>
      <c r="D27" s="141"/>
      <c r="E27" s="34"/>
      <c r="F27" s="34"/>
      <c r="G27" s="34"/>
      <c r="H27" s="34"/>
      <c r="I27" s="34"/>
      <c r="J27" s="38"/>
      <c r="K27" s="33"/>
    </row>
    <row r="28" spans="2:11" ht="21.65" customHeight="1">
      <c r="B28" s="33"/>
      <c r="C28" s="34"/>
      <c r="D28" s="34"/>
      <c r="E28" s="34"/>
      <c r="F28" s="34"/>
      <c r="G28" s="34"/>
      <c r="H28" s="34"/>
      <c r="I28" s="34"/>
      <c r="J28" s="38"/>
      <c r="K28" s="39"/>
    </row>
    <row r="29" spans="2:11" ht="21.65" customHeight="1">
      <c r="B29" s="31"/>
      <c r="C29" s="34"/>
      <c r="D29" s="34"/>
      <c r="E29" s="34"/>
      <c r="F29" s="34"/>
      <c r="G29" s="34"/>
      <c r="H29" s="34"/>
      <c r="I29" s="34"/>
      <c r="J29" s="38"/>
      <c r="K29" s="39"/>
    </row>
    <row r="30" spans="2:11">
      <c r="B30" s="31"/>
      <c r="C30" s="31"/>
      <c r="D30" s="31"/>
      <c r="E30" s="31"/>
      <c r="F30" s="31"/>
      <c r="G30" s="34"/>
      <c r="H30" s="34"/>
      <c r="I30" s="34"/>
      <c r="J30" s="39"/>
      <c r="K30" s="33"/>
    </row>
    <row r="31" spans="2:11">
      <c r="B31" s="33"/>
      <c r="C31" s="32"/>
      <c r="D31" s="32"/>
      <c r="E31" s="34"/>
      <c r="F31" s="34"/>
      <c r="G31" s="34"/>
      <c r="H31" s="34"/>
      <c r="I31" s="34"/>
      <c r="J31" s="34"/>
      <c r="K31" s="33"/>
    </row>
    <row r="32" spans="2:11" ht="23">
      <c r="B32" s="142" t="s">
        <v>122</v>
      </c>
      <c r="C32" s="142"/>
      <c r="D32" s="142"/>
      <c r="E32" s="142"/>
      <c r="F32" s="142"/>
      <c r="G32" s="142"/>
      <c r="H32" s="142"/>
      <c r="I32" s="142"/>
      <c r="J32" s="142"/>
      <c r="K32" s="33"/>
    </row>
    <row r="33" spans="2:11">
      <c r="B33" s="32"/>
      <c r="C33" s="32"/>
      <c r="D33" s="32"/>
      <c r="E33" s="34"/>
      <c r="F33" s="34"/>
      <c r="G33" s="34"/>
      <c r="H33" s="34"/>
      <c r="I33" s="34"/>
      <c r="J33" s="34"/>
      <c r="K33" s="33"/>
    </row>
    <row r="34" spans="2:11" s="41" customFormat="1" ht="29.15" customHeight="1">
      <c r="B34" s="36" t="s">
        <v>0</v>
      </c>
      <c r="C34" s="140" t="s">
        <v>1</v>
      </c>
      <c r="D34" s="140"/>
      <c r="E34" s="140"/>
      <c r="F34" s="140" t="s">
        <v>2</v>
      </c>
      <c r="G34" s="140"/>
      <c r="H34" s="25" t="s">
        <v>3</v>
      </c>
      <c r="I34" s="25" t="s">
        <v>4</v>
      </c>
      <c r="J34" s="25" t="s">
        <v>123</v>
      </c>
      <c r="K34" s="25" t="s">
        <v>124</v>
      </c>
    </row>
    <row r="35" spans="2:11" s="41" customFormat="1" ht="162" customHeight="1">
      <c r="B35" s="42">
        <v>1</v>
      </c>
      <c r="C35" s="137" t="s">
        <v>183</v>
      </c>
      <c r="D35" s="137"/>
      <c r="E35" s="137"/>
      <c r="F35" s="138" t="s">
        <v>7</v>
      </c>
      <c r="G35" s="138"/>
      <c r="H35" s="43" t="s">
        <v>125</v>
      </c>
      <c r="I35" s="44">
        <v>1</v>
      </c>
      <c r="J35" s="45"/>
      <c r="K35" s="42"/>
    </row>
    <row r="36" spans="2:11" s="41" customFormat="1" ht="209.5" customHeight="1">
      <c r="B36" s="42">
        <v>2</v>
      </c>
      <c r="C36" s="137" t="s">
        <v>184</v>
      </c>
      <c r="D36" s="137"/>
      <c r="E36" s="137"/>
      <c r="F36" s="138" t="s">
        <v>9</v>
      </c>
      <c r="G36" s="138"/>
      <c r="H36" s="42" t="s">
        <v>10</v>
      </c>
      <c r="I36" s="42"/>
      <c r="J36" s="45"/>
      <c r="K36" s="42"/>
    </row>
    <row r="37" spans="2:11" s="41" customFormat="1" ht="236.5" customHeight="1">
      <c r="B37" s="42">
        <v>3</v>
      </c>
      <c r="C37" s="137" t="s">
        <v>185</v>
      </c>
      <c r="D37" s="137"/>
      <c r="E37" s="137"/>
      <c r="F37" s="138" t="s">
        <v>11</v>
      </c>
      <c r="G37" s="138"/>
      <c r="H37" s="42" t="s">
        <v>12</v>
      </c>
      <c r="I37" s="42"/>
      <c r="J37" s="45"/>
      <c r="K37" s="42"/>
    </row>
    <row r="38" spans="2:11" s="41" customFormat="1" ht="195" customHeight="1">
      <c r="B38" s="42">
        <v>4</v>
      </c>
      <c r="C38" s="137" t="s">
        <v>186</v>
      </c>
      <c r="D38" s="137"/>
      <c r="E38" s="137"/>
      <c r="F38" s="138" t="s">
        <v>13</v>
      </c>
      <c r="G38" s="138"/>
      <c r="H38" s="42" t="s">
        <v>14</v>
      </c>
      <c r="I38" s="42"/>
      <c r="J38" s="45"/>
      <c r="K38" s="42"/>
    </row>
    <row r="39" spans="2:11" s="41" customFormat="1" ht="88.4" customHeight="1">
      <c r="B39" s="42">
        <v>5</v>
      </c>
      <c r="C39" s="137" t="s">
        <v>187</v>
      </c>
      <c r="D39" s="137"/>
      <c r="E39" s="137"/>
      <c r="F39" s="138" t="s">
        <v>15</v>
      </c>
      <c r="G39" s="138"/>
      <c r="H39" s="42" t="s">
        <v>10</v>
      </c>
      <c r="I39" s="44">
        <f>+J97</f>
        <v>0</v>
      </c>
      <c r="J39" s="45"/>
      <c r="K39" s="42"/>
    </row>
    <row r="40" spans="2:11" s="41" customFormat="1" ht="272.5" customHeight="1">
      <c r="B40" s="42">
        <v>6</v>
      </c>
      <c r="C40" s="137" t="s">
        <v>188</v>
      </c>
      <c r="D40" s="137"/>
      <c r="E40" s="137"/>
      <c r="F40" s="138" t="s">
        <v>16</v>
      </c>
      <c r="G40" s="138"/>
      <c r="H40" s="43" t="s">
        <v>17</v>
      </c>
      <c r="I40" s="44"/>
      <c r="J40" s="45"/>
      <c r="K40" s="42"/>
    </row>
    <row r="41" spans="2:11" s="41" customFormat="1" ht="192" customHeight="1">
      <c r="B41" s="42">
        <v>7</v>
      </c>
      <c r="C41" s="137" t="s">
        <v>189</v>
      </c>
      <c r="D41" s="137"/>
      <c r="E41" s="137"/>
      <c r="F41" s="138" t="s">
        <v>18</v>
      </c>
      <c r="G41" s="138"/>
      <c r="H41" s="43" t="s">
        <v>19</v>
      </c>
      <c r="I41" s="42"/>
      <c r="J41" s="45"/>
      <c r="K41" s="42"/>
    </row>
    <row r="42" spans="2:11" s="41" customFormat="1" ht="232.75" customHeight="1">
      <c r="B42" s="42">
        <v>8</v>
      </c>
      <c r="C42" s="137" t="s">
        <v>190</v>
      </c>
      <c r="D42" s="137"/>
      <c r="E42" s="137"/>
      <c r="F42" s="138" t="s">
        <v>182</v>
      </c>
      <c r="G42" s="138"/>
      <c r="H42" s="43" t="s">
        <v>21</v>
      </c>
      <c r="I42" s="42"/>
      <c r="J42" s="45"/>
      <c r="K42" s="42"/>
    </row>
    <row r="43" spans="2:11" s="41" customFormat="1" ht="292.5" customHeight="1">
      <c r="B43" s="42">
        <v>9</v>
      </c>
      <c r="C43" s="137" t="s">
        <v>191</v>
      </c>
      <c r="D43" s="137"/>
      <c r="E43" s="137"/>
      <c r="F43" s="138" t="s">
        <v>22</v>
      </c>
      <c r="G43" s="138"/>
      <c r="H43" s="43" t="s">
        <v>23</v>
      </c>
      <c r="I43" s="42"/>
      <c r="J43" s="45"/>
      <c r="K43" s="42"/>
    </row>
    <row r="44" spans="2:11" s="41" customFormat="1" ht="262.64999999999998" customHeight="1">
      <c r="B44" s="42">
        <v>10</v>
      </c>
      <c r="C44" s="137" t="s">
        <v>192</v>
      </c>
      <c r="D44" s="137"/>
      <c r="E44" s="137"/>
      <c r="F44" s="138" t="s">
        <v>24</v>
      </c>
      <c r="G44" s="138"/>
      <c r="H44" s="43" t="s">
        <v>23</v>
      </c>
      <c r="I44" s="42"/>
      <c r="J44" s="45"/>
      <c r="K44" s="42"/>
    </row>
    <row r="45" spans="2:11" s="41" customFormat="1" ht="249" customHeight="1">
      <c r="B45" s="42">
        <v>11</v>
      </c>
      <c r="C45" s="137" t="s">
        <v>193</v>
      </c>
      <c r="D45" s="137"/>
      <c r="E45" s="137"/>
      <c r="F45" s="138" t="s">
        <v>25</v>
      </c>
      <c r="G45" s="138"/>
      <c r="H45" s="43" t="s">
        <v>23</v>
      </c>
      <c r="I45" s="42"/>
      <c r="J45" s="45"/>
      <c r="K45" s="42"/>
    </row>
    <row r="46" spans="2:11" s="41" customFormat="1" ht="145.65" customHeight="1">
      <c r="B46" s="42">
        <v>12</v>
      </c>
      <c r="C46" s="137" t="s">
        <v>194</v>
      </c>
      <c r="D46" s="137"/>
      <c r="E46" s="137"/>
      <c r="F46" s="138" t="s">
        <v>26</v>
      </c>
      <c r="G46" s="138"/>
      <c r="H46" s="43" t="s">
        <v>23</v>
      </c>
      <c r="I46" s="42"/>
      <c r="J46" s="45"/>
      <c r="K46" s="42"/>
    </row>
    <row r="47" spans="2:11" s="41" customFormat="1" ht="282.64999999999998" customHeight="1">
      <c r="B47" s="42">
        <v>13</v>
      </c>
      <c r="C47" s="137" t="s">
        <v>195</v>
      </c>
      <c r="D47" s="137"/>
      <c r="E47" s="137"/>
      <c r="F47" s="138" t="s">
        <v>27</v>
      </c>
      <c r="G47" s="138"/>
      <c r="H47" s="43" t="s">
        <v>23</v>
      </c>
      <c r="I47" s="42"/>
      <c r="J47" s="45"/>
      <c r="K47" s="42"/>
    </row>
    <row r="48" spans="2:11" s="41" customFormat="1" ht="166.75" customHeight="1">
      <c r="B48" s="42">
        <v>14</v>
      </c>
      <c r="C48" s="137" t="s">
        <v>196</v>
      </c>
      <c r="D48" s="137"/>
      <c r="E48" s="137"/>
      <c r="F48" s="138" t="s">
        <v>28</v>
      </c>
      <c r="G48" s="138"/>
      <c r="H48" s="43" t="s">
        <v>23</v>
      </c>
      <c r="I48" s="42"/>
      <c r="J48" s="45"/>
      <c r="K48" s="42"/>
    </row>
    <row r="49" spans="2:11" s="41" customFormat="1" ht="270.64999999999998" customHeight="1">
      <c r="B49" s="42">
        <v>15</v>
      </c>
      <c r="C49" s="137" t="s">
        <v>197</v>
      </c>
      <c r="D49" s="137"/>
      <c r="E49" s="137"/>
      <c r="F49" s="138" t="s">
        <v>29</v>
      </c>
      <c r="G49" s="138"/>
      <c r="H49" s="42" t="s">
        <v>10</v>
      </c>
      <c r="I49" s="42"/>
      <c r="J49" s="45"/>
      <c r="K49" s="42"/>
    </row>
    <row r="50" spans="2:11" s="41" customFormat="1" ht="200.5" customHeight="1">
      <c r="B50" s="42">
        <v>16</v>
      </c>
      <c r="C50" s="137" t="s">
        <v>198</v>
      </c>
      <c r="D50" s="137"/>
      <c r="E50" s="137"/>
      <c r="F50" s="138" t="s">
        <v>30</v>
      </c>
      <c r="G50" s="138"/>
      <c r="H50" s="42"/>
      <c r="I50" s="42"/>
      <c r="J50" s="45"/>
      <c r="K50" s="42"/>
    </row>
    <row r="51" spans="2:11" s="41" customFormat="1" ht="52.75" customHeight="1">
      <c r="B51" s="42">
        <v>17</v>
      </c>
      <c r="C51" s="143" t="s">
        <v>126</v>
      </c>
      <c r="D51" s="143"/>
      <c r="E51" s="143"/>
      <c r="F51" s="138" t="s">
        <v>127</v>
      </c>
      <c r="G51" s="138"/>
      <c r="H51" s="46"/>
      <c r="I51" s="42"/>
      <c r="J51" s="45"/>
      <c r="K51" s="42"/>
    </row>
    <row r="52" spans="2:11" s="41" customFormat="1" ht="87" customHeight="1">
      <c r="B52" s="42">
        <v>18</v>
      </c>
      <c r="C52" s="137" t="s">
        <v>199</v>
      </c>
      <c r="D52" s="137"/>
      <c r="E52" s="137"/>
      <c r="F52" s="138" t="s">
        <v>31</v>
      </c>
      <c r="G52" s="138"/>
      <c r="H52" s="42" t="s">
        <v>10</v>
      </c>
      <c r="I52" s="42"/>
      <c r="J52" s="45"/>
      <c r="K52" s="42"/>
    </row>
    <row r="53" spans="2:11" s="41" customFormat="1" ht="163.4" customHeight="1">
      <c r="B53" s="42">
        <v>19</v>
      </c>
      <c r="C53" s="137" t="s">
        <v>200</v>
      </c>
      <c r="D53" s="137"/>
      <c r="E53" s="137"/>
      <c r="F53" s="138" t="s">
        <v>32</v>
      </c>
      <c r="G53" s="138"/>
      <c r="H53" s="42" t="s">
        <v>10</v>
      </c>
      <c r="I53" s="44"/>
      <c r="J53" s="45"/>
      <c r="K53" s="32"/>
    </row>
    <row r="54" spans="2:11" s="41" customFormat="1" ht="122.4" customHeight="1">
      <c r="B54" s="42">
        <v>20</v>
      </c>
      <c r="C54" s="137" t="s">
        <v>201</v>
      </c>
      <c r="D54" s="137"/>
      <c r="E54" s="137"/>
      <c r="F54" s="138" t="s">
        <v>33</v>
      </c>
      <c r="G54" s="138"/>
      <c r="H54" s="42" t="s">
        <v>10</v>
      </c>
      <c r="I54" s="44">
        <f>+J101</f>
        <v>0</v>
      </c>
      <c r="J54" s="45"/>
      <c r="K54" s="42"/>
    </row>
    <row r="55" spans="2:11" s="41" customFormat="1" ht="103.75" customHeight="1">
      <c r="B55" s="42">
        <v>21</v>
      </c>
      <c r="C55" s="137" t="s">
        <v>202</v>
      </c>
      <c r="D55" s="137"/>
      <c r="E55" s="137"/>
      <c r="F55" s="138" t="s">
        <v>34</v>
      </c>
      <c r="G55" s="138"/>
      <c r="H55" s="42" t="s">
        <v>10</v>
      </c>
      <c r="I55" s="44">
        <f>+J106</f>
        <v>0</v>
      </c>
      <c r="J55" s="45"/>
      <c r="K55" s="42"/>
    </row>
    <row r="56" spans="2:11" s="41" customFormat="1" ht="214.75" customHeight="1">
      <c r="B56" s="42">
        <v>22</v>
      </c>
      <c r="C56" s="137" t="s">
        <v>203</v>
      </c>
      <c r="D56" s="137"/>
      <c r="E56" s="137"/>
      <c r="F56" s="138" t="s">
        <v>35</v>
      </c>
      <c r="G56" s="138"/>
      <c r="H56" s="42" t="s">
        <v>10</v>
      </c>
      <c r="I56" s="42"/>
      <c r="J56" s="45"/>
      <c r="K56" s="42"/>
    </row>
    <row r="57" spans="2:11" s="41" customFormat="1" ht="32.15" customHeight="1">
      <c r="B57" s="42">
        <v>23</v>
      </c>
      <c r="C57" s="143" t="s">
        <v>128</v>
      </c>
      <c r="D57" s="143"/>
      <c r="E57" s="143"/>
      <c r="F57" s="138"/>
      <c r="G57" s="138"/>
      <c r="H57" s="35"/>
      <c r="I57" s="42"/>
      <c r="J57" s="45"/>
      <c r="K57" s="42"/>
    </row>
    <row r="58" spans="2:11" s="41" customFormat="1" ht="64.400000000000006" customHeight="1">
      <c r="B58" s="42">
        <v>24</v>
      </c>
      <c r="C58" s="137" t="s">
        <v>204</v>
      </c>
      <c r="D58" s="137"/>
      <c r="E58" s="137"/>
      <c r="F58" s="138" t="s">
        <v>36</v>
      </c>
      <c r="G58" s="138"/>
      <c r="H58" s="42"/>
      <c r="I58" s="42"/>
      <c r="J58" s="45"/>
      <c r="K58" s="33"/>
    </row>
    <row r="59" spans="2:11" s="41" customFormat="1" ht="102.65" customHeight="1">
      <c r="B59" s="42">
        <v>25</v>
      </c>
      <c r="C59" s="137" t="s">
        <v>205</v>
      </c>
      <c r="D59" s="137"/>
      <c r="E59" s="137"/>
      <c r="F59" s="138" t="s">
        <v>37</v>
      </c>
      <c r="G59" s="138"/>
      <c r="H59" s="43" t="s">
        <v>23</v>
      </c>
      <c r="I59" s="44"/>
      <c r="J59" s="45"/>
      <c r="K59" s="32"/>
    </row>
    <row r="60" spans="2:11" s="41" customFormat="1" ht="216.65" customHeight="1">
      <c r="B60" s="42">
        <v>26</v>
      </c>
      <c r="C60" s="137" t="s">
        <v>206</v>
      </c>
      <c r="D60" s="137"/>
      <c r="E60" s="137"/>
      <c r="F60" s="138" t="s">
        <v>38</v>
      </c>
      <c r="G60" s="138"/>
      <c r="H60" s="43" t="s">
        <v>23</v>
      </c>
      <c r="I60" s="44">
        <v>0</v>
      </c>
      <c r="J60" s="45"/>
      <c r="K60" s="42"/>
    </row>
    <row r="61" spans="2:11" s="41" customFormat="1" ht="180.65" customHeight="1">
      <c r="B61" s="42">
        <v>27</v>
      </c>
      <c r="C61" s="137" t="s">
        <v>207</v>
      </c>
      <c r="D61" s="137"/>
      <c r="E61" s="137"/>
      <c r="F61" s="138" t="s">
        <v>39</v>
      </c>
      <c r="G61" s="138"/>
      <c r="H61" s="43" t="s">
        <v>23</v>
      </c>
      <c r="I61" s="42">
        <v>0</v>
      </c>
      <c r="J61" s="45"/>
      <c r="K61" s="42"/>
    </row>
    <row r="62" spans="2:11" s="41" customFormat="1" ht="153" customHeight="1">
      <c r="B62" s="42">
        <v>28</v>
      </c>
      <c r="C62" s="137" t="s">
        <v>40</v>
      </c>
      <c r="D62" s="137"/>
      <c r="E62" s="137"/>
      <c r="F62" s="138" t="s">
        <v>41</v>
      </c>
      <c r="G62" s="138"/>
      <c r="H62" s="43" t="s">
        <v>10</v>
      </c>
      <c r="I62" s="42"/>
      <c r="J62" s="45"/>
      <c r="K62" s="42"/>
    </row>
    <row r="63" spans="2:11" s="41" customFormat="1" ht="111.65" customHeight="1">
      <c r="B63" s="42">
        <v>29</v>
      </c>
      <c r="C63" s="137" t="s">
        <v>208</v>
      </c>
      <c r="D63" s="137"/>
      <c r="E63" s="137"/>
      <c r="F63" s="138" t="s">
        <v>42</v>
      </c>
      <c r="G63" s="138"/>
      <c r="H63" s="43" t="s">
        <v>10</v>
      </c>
      <c r="I63" s="44"/>
      <c r="J63" s="45"/>
      <c r="K63" s="42"/>
    </row>
    <row r="64" spans="2:11" s="41" customFormat="1" ht="241.75" customHeight="1">
      <c r="B64" s="42">
        <v>30</v>
      </c>
      <c r="C64" s="137" t="s">
        <v>209</v>
      </c>
      <c r="D64" s="137"/>
      <c r="E64" s="137"/>
      <c r="F64" s="138" t="s">
        <v>43</v>
      </c>
      <c r="G64" s="138"/>
      <c r="H64" s="43" t="s">
        <v>23</v>
      </c>
      <c r="I64" s="44"/>
      <c r="J64" s="45"/>
      <c r="K64" s="42"/>
    </row>
    <row r="65" spans="2:11" s="41" customFormat="1" ht="249" customHeight="1">
      <c r="B65" s="42">
        <v>31</v>
      </c>
      <c r="C65" s="137" t="s">
        <v>129</v>
      </c>
      <c r="D65" s="137"/>
      <c r="E65" s="137"/>
      <c r="F65" s="138" t="s">
        <v>44</v>
      </c>
      <c r="G65" s="138"/>
      <c r="H65" s="43" t="s">
        <v>45</v>
      </c>
      <c r="I65" s="44"/>
      <c r="J65" s="45"/>
      <c r="K65" s="42"/>
    </row>
    <row r="66" spans="2:11" s="41" customFormat="1" ht="138" customHeight="1">
      <c r="B66" s="42">
        <v>32</v>
      </c>
      <c r="C66" s="137" t="s">
        <v>210</v>
      </c>
      <c r="D66" s="137"/>
      <c r="E66" s="137"/>
      <c r="F66" s="138" t="s">
        <v>46</v>
      </c>
      <c r="G66" s="138"/>
      <c r="H66" s="43" t="s">
        <v>47</v>
      </c>
      <c r="I66" s="44"/>
      <c r="J66" s="45"/>
      <c r="K66" s="42"/>
    </row>
    <row r="67" spans="2:11" s="41" customFormat="1" ht="166.75" customHeight="1">
      <c r="B67" s="42">
        <v>33</v>
      </c>
      <c r="C67" s="137" t="s">
        <v>211</v>
      </c>
      <c r="D67" s="137"/>
      <c r="E67" s="137"/>
      <c r="F67" s="138" t="s">
        <v>48</v>
      </c>
      <c r="G67" s="138"/>
      <c r="H67" s="43" t="s">
        <v>45</v>
      </c>
      <c r="I67" s="44"/>
      <c r="J67" s="45"/>
      <c r="K67" s="42"/>
    </row>
    <row r="68" spans="2:11" s="41" customFormat="1" ht="165" customHeight="1">
      <c r="B68" s="42">
        <v>34</v>
      </c>
      <c r="C68" s="137" t="s">
        <v>212</v>
      </c>
      <c r="D68" s="137"/>
      <c r="E68" s="137"/>
      <c r="F68" s="138" t="s">
        <v>49</v>
      </c>
      <c r="G68" s="138"/>
      <c r="H68" s="43" t="s">
        <v>21</v>
      </c>
      <c r="I68" s="42"/>
      <c r="J68" s="45"/>
      <c r="K68" s="42"/>
    </row>
    <row r="69" spans="2:11" s="41" customFormat="1" ht="409.5" customHeight="1">
      <c r="B69" s="42">
        <v>35</v>
      </c>
      <c r="C69" s="137" t="s">
        <v>213</v>
      </c>
      <c r="D69" s="137"/>
      <c r="E69" s="137"/>
      <c r="F69" s="138" t="s">
        <v>50</v>
      </c>
      <c r="G69" s="138"/>
      <c r="H69" s="43" t="s">
        <v>17</v>
      </c>
      <c r="I69" s="42"/>
      <c r="J69" s="45"/>
      <c r="K69" s="42"/>
    </row>
    <row r="70" spans="2:11" s="41" customFormat="1" ht="201" customHeight="1">
      <c r="B70" s="42">
        <v>36</v>
      </c>
      <c r="C70" s="137" t="s">
        <v>214</v>
      </c>
      <c r="D70" s="137"/>
      <c r="E70" s="137"/>
      <c r="F70" s="138" t="s">
        <v>51</v>
      </c>
      <c r="G70" s="138"/>
      <c r="H70" s="42" t="s">
        <v>14</v>
      </c>
      <c r="I70" s="42"/>
      <c r="J70" s="45"/>
      <c r="K70" s="42"/>
    </row>
    <row r="71" spans="2:11" s="41" customFormat="1" ht="201" customHeight="1">
      <c r="B71" s="42">
        <v>37</v>
      </c>
      <c r="C71" s="137" t="s">
        <v>215</v>
      </c>
      <c r="D71" s="137"/>
      <c r="E71" s="137"/>
      <c r="F71" s="138" t="s">
        <v>52</v>
      </c>
      <c r="G71" s="138"/>
      <c r="H71" s="42" t="s">
        <v>14</v>
      </c>
      <c r="I71" s="42"/>
      <c r="J71" s="45"/>
      <c r="K71" s="42"/>
    </row>
    <row r="72" spans="2:11" s="41" customFormat="1" ht="141" customHeight="1">
      <c r="B72" s="42">
        <v>38</v>
      </c>
      <c r="C72" s="137" t="s">
        <v>53</v>
      </c>
      <c r="D72" s="137"/>
      <c r="E72" s="137"/>
      <c r="F72" s="144" t="s">
        <v>54</v>
      </c>
      <c r="G72" s="144"/>
      <c r="H72" s="42" t="s">
        <v>14</v>
      </c>
      <c r="I72" s="39"/>
      <c r="J72" s="45"/>
      <c r="K72" s="42"/>
    </row>
    <row r="73" spans="2:11" s="41" customFormat="1" ht="228.65" customHeight="1">
      <c r="B73" s="42">
        <v>39</v>
      </c>
      <c r="C73" s="137" t="s">
        <v>55</v>
      </c>
      <c r="D73" s="137"/>
      <c r="E73" s="137"/>
      <c r="F73" s="144" t="s">
        <v>56</v>
      </c>
      <c r="G73" s="144"/>
      <c r="H73" s="42" t="s">
        <v>14</v>
      </c>
      <c r="I73" s="39"/>
      <c r="J73" s="45"/>
      <c r="K73" s="42"/>
    </row>
    <row r="74" spans="2:11" s="41" customFormat="1" ht="228.65" customHeight="1">
      <c r="B74" s="42">
        <v>40</v>
      </c>
      <c r="C74" s="145" t="s">
        <v>130</v>
      </c>
      <c r="D74" s="145"/>
      <c r="E74" s="145"/>
      <c r="F74" s="144" t="s">
        <v>58</v>
      </c>
      <c r="G74" s="144"/>
      <c r="H74" s="42" t="s">
        <v>59</v>
      </c>
      <c r="I74" s="39"/>
      <c r="J74" s="45"/>
      <c r="K74" s="42"/>
    </row>
    <row r="75" spans="2:11" s="41" customFormat="1" ht="228.65" customHeight="1">
      <c r="B75" s="42">
        <v>41</v>
      </c>
      <c r="C75" s="137" t="s">
        <v>60</v>
      </c>
      <c r="D75" s="137"/>
      <c r="E75" s="137"/>
      <c r="F75" s="138" t="s">
        <v>61</v>
      </c>
      <c r="G75" s="138"/>
      <c r="H75" s="32" t="s">
        <v>62</v>
      </c>
      <c r="I75" s="42"/>
      <c r="J75" s="45"/>
      <c r="K75" s="42"/>
    </row>
    <row r="76" spans="2:11" s="41" customFormat="1" ht="201" customHeight="1">
      <c r="B76" s="42">
        <v>42</v>
      </c>
      <c r="C76" s="145" t="s">
        <v>63</v>
      </c>
      <c r="D76" s="145"/>
      <c r="E76" s="145"/>
      <c r="F76" s="138" t="s">
        <v>64</v>
      </c>
      <c r="G76" s="138"/>
      <c r="H76" s="32" t="s">
        <v>62</v>
      </c>
      <c r="I76" s="42"/>
      <c r="J76" s="45"/>
      <c r="K76" s="42"/>
    </row>
    <row r="77" spans="2:11" s="41" customFormat="1" ht="145.65" customHeight="1">
      <c r="B77" s="42">
        <v>43</v>
      </c>
      <c r="C77" s="137" t="s">
        <v>131</v>
      </c>
      <c r="D77" s="137"/>
      <c r="E77" s="137"/>
      <c r="F77" s="138" t="s">
        <v>64</v>
      </c>
      <c r="G77" s="138"/>
      <c r="H77" s="32" t="s">
        <v>23</v>
      </c>
      <c r="I77" s="42"/>
      <c r="J77" s="45"/>
      <c r="K77" s="42"/>
    </row>
    <row r="78" spans="2:11" s="41" customFormat="1" ht="161.5" customHeight="1">
      <c r="B78" s="42">
        <v>44</v>
      </c>
      <c r="C78" s="137" t="s">
        <v>132</v>
      </c>
      <c r="D78" s="137"/>
      <c r="E78" s="137"/>
      <c r="F78" s="138" t="s">
        <v>67</v>
      </c>
      <c r="G78" s="138"/>
      <c r="H78" s="32" t="s">
        <v>14</v>
      </c>
      <c r="I78" s="42"/>
      <c r="J78" s="45"/>
      <c r="K78" s="42"/>
    </row>
    <row r="79" spans="2:11" s="41" customFormat="1" ht="161.5" customHeight="1">
      <c r="B79" s="42">
        <v>45</v>
      </c>
      <c r="C79" s="137" t="s">
        <v>72</v>
      </c>
      <c r="D79" s="137"/>
      <c r="E79" s="137"/>
      <c r="F79" s="138" t="s">
        <v>73</v>
      </c>
      <c r="G79" s="138"/>
      <c r="H79" s="32" t="s">
        <v>68</v>
      </c>
      <c r="I79" s="44">
        <f>+J111</f>
        <v>0</v>
      </c>
      <c r="J79" s="45"/>
      <c r="K79" s="42"/>
    </row>
    <row r="80" spans="2:11" s="41" customFormat="1" ht="136.4" customHeight="1">
      <c r="B80" s="42">
        <v>46</v>
      </c>
      <c r="C80" s="137" t="s">
        <v>133</v>
      </c>
      <c r="D80" s="137"/>
      <c r="E80" s="137"/>
      <c r="F80" s="138" t="s">
        <v>93</v>
      </c>
      <c r="G80" s="138"/>
      <c r="H80" s="32" t="s">
        <v>14</v>
      </c>
      <c r="I80" s="44">
        <v>0</v>
      </c>
      <c r="J80" s="45"/>
      <c r="K80" s="42"/>
    </row>
    <row r="81" spans="2:11" s="41" customFormat="1" ht="168" customHeight="1">
      <c r="B81" s="42">
        <v>47</v>
      </c>
      <c r="C81" s="137" t="s">
        <v>76</v>
      </c>
      <c r="D81" s="137"/>
      <c r="E81" s="137"/>
      <c r="F81" s="138" t="s">
        <v>77</v>
      </c>
      <c r="G81" s="138"/>
      <c r="H81" s="32" t="s">
        <v>59</v>
      </c>
      <c r="I81" s="44"/>
      <c r="J81" s="45"/>
      <c r="K81" s="42">
        <v>0</v>
      </c>
    </row>
    <row r="82" spans="2:11" s="41" customFormat="1" ht="176.4" customHeight="1">
      <c r="B82" s="42">
        <v>48</v>
      </c>
      <c r="C82" s="137" t="s">
        <v>134</v>
      </c>
      <c r="D82" s="137"/>
      <c r="E82" s="137"/>
      <c r="F82" s="146" t="s">
        <v>70</v>
      </c>
      <c r="G82" s="147"/>
      <c r="H82" s="31" t="s">
        <v>135</v>
      </c>
      <c r="I82" s="47"/>
      <c r="J82" s="47"/>
      <c r="K82" s="47"/>
    </row>
    <row r="83" spans="2:11" s="41" customFormat="1" ht="162.65" customHeight="1">
      <c r="B83" s="42">
        <v>49</v>
      </c>
      <c r="C83" s="145" t="s">
        <v>74</v>
      </c>
      <c r="D83" s="145"/>
      <c r="E83" s="145"/>
      <c r="F83" s="146" t="s">
        <v>136</v>
      </c>
      <c r="G83" s="147"/>
      <c r="H83" s="31" t="s">
        <v>12</v>
      </c>
      <c r="I83" s="31"/>
      <c r="J83" s="31"/>
      <c r="K83" s="31"/>
    </row>
    <row r="84" spans="2:11" s="41" customFormat="1" ht="196.4" customHeight="1">
      <c r="B84" s="42">
        <v>50</v>
      </c>
      <c r="C84" s="145" t="s">
        <v>82</v>
      </c>
      <c r="D84" s="145"/>
      <c r="E84" s="145"/>
      <c r="F84" s="146" t="s">
        <v>95</v>
      </c>
      <c r="G84" s="147"/>
      <c r="H84" s="31" t="s">
        <v>135</v>
      </c>
      <c r="I84" s="31"/>
      <c r="J84" s="31"/>
      <c r="K84" s="31"/>
    </row>
    <row r="85" spans="2:11" s="41" customFormat="1" ht="23">
      <c r="B85" s="149" t="s">
        <v>137</v>
      </c>
      <c r="C85" s="150"/>
      <c r="D85" s="151"/>
      <c r="E85" s="48" t="s">
        <v>138</v>
      </c>
      <c r="F85" s="48"/>
      <c r="G85" s="48" t="s">
        <v>139</v>
      </c>
      <c r="H85" s="48" t="s">
        <v>140</v>
      </c>
      <c r="I85" s="46" t="s">
        <v>141</v>
      </c>
      <c r="J85" s="48" t="s">
        <v>4</v>
      </c>
      <c r="K85" s="48" t="s">
        <v>3</v>
      </c>
    </row>
    <row r="86" spans="2:11" s="41" customFormat="1" ht="23">
      <c r="B86" s="46"/>
      <c r="C86" s="46"/>
      <c r="D86" s="46"/>
      <c r="E86" s="48"/>
      <c r="F86" s="48"/>
      <c r="G86" s="48"/>
      <c r="H86" s="48"/>
      <c r="I86" s="46"/>
      <c r="J86" s="48"/>
      <c r="K86" s="48"/>
    </row>
    <row r="87" spans="2:11" s="41" customFormat="1" ht="14.4" customHeight="1">
      <c r="B87" s="49"/>
      <c r="C87" s="46"/>
      <c r="D87" s="46"/>
      <c r="E87" s="48"/>
      <c r="F87" s="48"/>
      <c r="G87" s="48"/>
      <c r="H87" s="48"/>
      <c r="I87" s="46"/>
      <c r="J87" s="48"/>
      <c r="K87" s="48"/>
    </row>
    <row r="88" spans="2:11" s="41" customFormat="1" ht="23">
      <c r="B88" s="143" t="s">
        <v>142</v>
      </c>
      <c r="C88" s="143"/>
      <c r="D88" s="143"/>
      <c r="E88" s="143"/>
      <c r="F88" s="50"/>
      <c r="G88" s="50"/>
      <c r="H88" s="50"/>
      <c r="I88" s="43"/>
      <c r="J88" s="49"/>
      <c r="K88" s="48"/>
    </row>
    <row r="89" spans="2:11" s="41" customFormat="1" ht="23">
      <c r="B89" s="148" t="s">
        <v>120</v>
      </c>
      <c r="C89" s="148"/>
      <c r="D89" s="148"/>
      <c r="E89" s="46">
        <v>0</v>
      </c>
      <c r="F89" s="50"/>
      <c r="G89" s="43"/>
      <c r="H89" s="43"/>
      <c r="I89" s="51"/>
      <c r="J89" s="52">
        <f>I89*H89*G89*E89</f>
        <v>0</v>
      </c>
      <c r="K89" s="48"/>
    </row>
    <row r="90" spans="2:11" s="41" customFormat="1" ht="23">
      <c r="B90" s="152" t="s">
        <v>143</v>
      </c>
      <c r="C90" s="152"/>
      <c r="D90" s="152"/>
      <c r="E90" s="40"/>
      <c r="F90" s="50"/>
      <c r="G90" s="50"/>
      <c r="H90" s="50"/>
      <c r="I90" s="51"/>
      <c r="J90" s="52">
        <f>SUM(J89:J89)</f>
        <v>0</v>
      </c>
      <c r="K90" s="43" t="s">
        <v>17</v>
      </c>
    </row>
    <row r="91" spans="2:11" s="41" customFormat="1" ht="23">
      <c r="B91" s="43"/>
      <c r="C91" s="53"/>
      <c r="D91" s="43"/>
      <c r="E91" s="40"/>
      <c r="F91" s="50"/>
      <c r="G91" s="50"/>
      <c r="H91" s="50"/>
      <c r="I91" s="51"/>
      <c r="J91" s="43"/>
      <c r="K91" s="43"/>
    </row>
    <row r="92" spans="2:11" s="41" customFormat="1">
      <c r="B92" s="33"/>
      <c r="C92" s="32"/>
      <c r="D92" s="32"/>
      <c r="E92" s="34"/>
      <c r="F92" s="34"/>
      <c r="G92" s="34"/>
      <c r="H92" s="34"/>
      <c r="I92" s="32"/>
      <c r="J92" s="34"/>
      <c r="K92" s="33"/>
    </row>
    <row r="93" spans="2:11" s="41" customFormat="1">
      <c r="B93" s="155" t="s">
        <v>286</v>
      </c>
      <c r="C93" s="155"/>
      <c r="D93" s="155"/>
      <c r="E93" s="54"/>
      <c r="F93" s="54"/>
      <c r="G93" s="34"/>
      <c r="H93" s="34"/>
      <c r="I93" s="32"/>
      <c r="J93" s="34"/>
      <c r="K93" s="33"/>
    </row>
    <row r="94" spans="2:11" s="41" customFormat="1">
      <c r="B94" s="154" t="s">
        <v>144</v>
      </c>
      <c r="C94" s="154"/>
      <c r="D94" s="154"/>
      <c r="E94" s="55"/>
      <c r="F94" s="55"/>
      <c r="G94" s="34"/>
      <c r="H94" s="34"/>
      <c r="I94" s="32"/>
      <c r="J94" s="56">
        <f>+J21</f>
        <v>0</v>
      </c>
      <c r="K94" s="33"/>
    </row>
    <row r="95" spans="2:11" s="41" customFormat="1">
      <c r="B95" s="154" t="s">
        <v>145</v>
      </c>
      <c r="C95" s="154"/>
      <c r="D95" s="154"/>
      <c r="E95" s="55"/>
      <c r="F95" s="55"/>
      <c r="G95" s="34"/>
      <c r="H95" s="34"/>
      <c r="I95" s="32"/>
      <c r="J95" s="56">
        <f>J94*0.1</f>
        <v>0</v>
      </c>
      <c r="K95" s="33"/>
    </row>
    <row r="96" spans="2:11" s="41" customFormat="1">
      <c r="B96" s="153" t="s">
        <v>143</v>
      </c>
      <c r="C96" s="153"/>
      <c r="D96" s="153"/>
      <c r="E96" s="55"/>
      <c r="F96" s="55"/>
      <c r="G96" s="34"/>
      <c r="H96" s="34"/>
      <c r="I96" s="32"/>
      <c r="J96" s="56">
        <f>SUM(J94:J95)</f>
        <v>0</v>
      </c>
      <c r="K96" s="32"/>
    </row>
    <row r="97" spans="1:30" s="41" customFormat="1">
      <c r="B97" s="153" t="s">
        <v>143</v>
      </c>
      <c r="C97" s="153"/>
      <c r="D97" s="153"/>
      <c r="E97" s="55"/>
      <c r="F97" s="55"/>
      <c r="G97" s="34"/>
      <c r="H97" s="34"/>
      <c r="I97" s="32"/>
      <c r="J97" s="56">
        <f>ROUND(J96,0)</f>
        <v>0</v>
      </c>
      <c r="K97" s="32" t="s">
        <v>23</v>
      </c>
    </row>
    <row r="98" spans="1:30" s="41" customFormat="1">
      <c r="B98" s="155"/>
      <c r="C98" s="155"/>
      <c r="D98" s="155"/>
      <c r="E98" s="24"/>
      <c r="F98" s="34"/>
      <c r="G98" s="34"/>
      <c r="H98" s="34"/>
      <c r="I98" s="39"/>
      <c r="J98" s="32"/>
      <c r="K98" s="32"/>
    </row>
    <row r="99" spans="1:30" s="41" customFormat="1">
      <c r="B99" s="154"/>
      <c r="C99" s="154"/>
      <c r="D99" s="154"/>
      <c r="E99" s="24"/>
      <c r="F99" s="24"/>
      <c r="G99" s="34"/>
      <c r="H99" s="34"/>
      <c r="I99" s="32"/>
      <c r="J99" s="56"/>
      <c r="K99" s="32"/>
    </row>
    <row r="100" spans="1:30" s="41" customFormat="1">
      <c r="B100" s="154"/>
      <c r="C100" s="154"/>
      <c r="D100" s="154"/>
      <c r="E100" s="24"/>
      <c r="F100" s="24"/>
      <c r="G100" s="34"/>
      <c r="H100" s="34"/>
      <c r="I100" s="32"/>
      <c r="J100" s="56"/>
      <c r="K100" s="32"/>
    </row>
    <row r="101" spans="1:30" s="41" customFormat="1">
      <c r="B101" s="153"/>
      <c r="C101" s="153"/>
      <c r="D101" s="153"/>
      <c r="E101" s="24"/>
      <c r="F101" s="24"/>
      <c r="G101" s="34"/>
      <c r="H101" s="34"/>
      <c r="I101" s="32"/>
      <c r="J101" s="56"/>
      <c r="K101" s="32"/>
    </row>
    <row r="102" spans="1:30" s="41" customFormat="1">
      <c r="B102" s="25"/>
      <c r="C102" s="57"/>
      <c r="D102" s="57"/>
      <c r="E102" s="24"/>
      <c r="F102" s="24"/>
      <c r="G102" s="34"/>
      <c r="H102" s="34"/>
      <c r="I102" s="32"/>
      <c r="J102" s="56"/>
      <c r="K102" s="32"/>
    </row>
    <row r="103" spans="1:30" s="41" customFormat="1">
      <c r="B103" s="139"/>
      <c r="C103" s="139"/>
      <c r="D103" s="139"/>
      <c r="E103" s="139"/>
      <c r="F103" s="24"/>
      <c r="G103" s="34"/>
      <c r="H103" s="34"/>
      <c r="I103" s="32"/>
      <c r="J103" s="56"/>
      <c r="K103" s="32"/>
    </row>
    <row r="104" spans="1:30" s="41" customFormat="1">
      <c r="B104" s="154"/>
      <c r="C104" s="154"/>
      <c r="D104" s="154"/>
      <c r="E104" s="24"/>
      <c r="F104" s="24"/>
      <c r="G104" s="34"/>
      <c r="H104" s="34"/>
      <c r="I104" s="32"/>
      <c r="J104" s="56"/>
    </row>
    <row r="105" spans="1:30" s="41" customFormat="1">
      <c r="B105" s="154"/>
      <c r="C105" s="154"/>
      <c r="D105" s="154"/>
      <c r="E105" s="24"/>
      <c r="F105" s="24"/>
      <c r="G105" s="141"/>
      <c r="H105" s="141"/>
      <c r="I105" s="141"/>
      <c r="J105" s="56"/>
      <c r="K105" s="33"/>
    </row>
    <row r="106" spans="1:30" s="41" customFormat="1">
      <c r="B106" s="154"/>
      <c r="C106" s="154"/>
      <c r="D106" s="154"/>
      <c r="E106" s="54"/>
      <c r="F106" s="54"/>
      <c r="G106" s="54"/>
      <c r="H106" s="34"/>
      <c r="I106" s="32"/>
      <c r="J106" s="56"/>
      <c r="K106" s="33"/>
    </row>
    <row r="107" spans="1:30">
      <c r="B107" s="33"/>
      <c r="C107" s="32"/>
      <c r="D107" s="32"/>
      <c r="E107" s="34"/>
      <c r="F107" s="34"/>
      <c r="G107" s="34"/>
      <c r="H107" s="34"/>
      <c r="I107" s="32"/>
      <c r="J107" s="34"/>
      <c r="K107" s="34"/>
    </row>
    <row r="108" spans="1:30">
      <c r="B108" s="155"/>
      <c r="C108" s="155"/>
      <c r="D108" s="155"/>
      <c r="E108" s="24"/>
      <c r="F108" s="24"/>
      <c r="G108" s="34"/>
      <c r="H108" s="34"/>
      <c r="I108" s="32"/>
      <c r="J108" s="34"/>
      <c r="K108" s="34"/>
    </row>
    <row r="109" spans="1:30">
      <c r="B109" s="154"/>
      <c r="C109" s="154"/>
      <c r="D109" s="154"/>
      <c r="E109" s="24"/>
      <c r="F109" s="24"/>
      <c r="G109" s="141"/>
      <c r="H109" s="141"/>
      <c r="I109" s="141"/>
      <c r="J109" s="56"/>
      <c r="K109" s="32"/>
    </row>
    <row r="110" spans="1:30" s="34" customFormat="1">
      <c r="A110" s="58"/>
      <c r="B110" s="33"/>
      <c r="C110" s="32"/>
      <c r="D110" s="32"/>
      <c r="I110" s="32"/>
      <c r="J110" s="56"/>
      <c r="L110" s="23"/>
      <c r="M110" s="23"/>
      <c r="N110" s="23"/>
      <c r="O110" s="23"/>
      <c r="P110" s="23"/>
      <c r="Q110" s="23"/>
      <c r="R110" s="23"/>
      <c r="S110" s="23"/>
      <c r="T110" s="23"/>
      <c r="U110" s="23"/>
      <c r="V110" s="23"/>
      <c r="W110" s="23"/>
      <c r="X110" s="23"/>
      <c r="Y110" s="23"/>
      <c r="Z110" s="23"/>
      <c r="AA110" s="23"/>
      <c r="AB110" s="23"/>
      <c r="AC110" s="23"/>
      <c r="AD110" s="23"/>
    </row>
    <row r="111" spans="1:30" s="34" customFormat="1">
      <c r="A111" s="58"/>
      <c r="B111" s="33"/>
      <c r="C111" s="32"/>
      <c r="D111" s="32"/>
      <c r="I111" s="32"/>
      <c r="J111" s="56"/>
      <c r="K111" s="32"/>
      <c r="L111" s="23"/>
      <c r="M111" s="23"/>
      <c r="N111" s="23"/>
      <c r="O111" s="23"/>
      <c r="P111" s="23"/>
      <c r="Q111" s="23"/>
      <c r="R111" s="23"/>
      <c r="S111" s="23"/>
      <c r="T111" s="23"/>
      <c r="U111" s="23"/>
      <c r="V111" s="23"/>
      <c r="W111" s="23"/>
      <c r="X111" s="23"/>
      <c r="Y111" s="23"/>
      <c r="Z111" s="23"/>
      <c r="AA111" s="23"/>
      <c r="AB111" s="23"/>
      <c r="AC111" s="23"/>
      <c r="AD111" s="23"/>
    </row>
    <row r="112" spans="1:30">
      <c r="J112" s="56"/>
    </row>
  </sheetData>
  <mergeCells count="136">
    <mergeCell ref="B94:D94"/>
    <mergeCell ref="B95:D95"/>
    <mergeCell ref="B103:E103"/>
    <mergeCell ref="B105:D105"/>
    <mergeCell ref="G105:I105"/>
    <mergeCell ref="B106:D106"/>
    <mergeCell ref="G109:I109"/>
    <mergeCell ref="B109:D109"/>
    <mergeCell ref="B104:D104"/>
    <mergeCell ref="B108:D108"/>
    <mergeCell ref="B96:D96"/>
    <mergeCell ref="B97:D97"/>
    <mergeCell ref="B98:D98"/>
    <mergeCell ref="B99:D99"/>
    <mergeCell ref="B100:D100"/>
    <mergeCell ref="B101:D101"/>
    <mergeCell ref="B93:D93"/>
    <mergeCell ref="C84:E84"/>
    <mergeCell ref="F84:G84"/>
    <mergeCell ref="B85:D85"/>
    <mergeCell ref="B88:E88"/>
    <mergeCell ref="B89:D89"/>
    <mergeCell ref="B90:D90"/>
    <mergeCell ref="C81:E81"/>
    <mergeCell ref="F81:G81"/>
    <mergeCell ref="C82:E82"/>
    <mergeCell ref="F82:G82"/>
    <mergeCell ref="C83:E83"/>
    <mergeCell ref="F83:G83"/>
    <mergeCell ref="C78:E78"/>
    <mergeCell ref="F78:G78"/>
    <mergeCell ref="C79:E79"/>
    <mergeCell ref="F79:G79"/>
    <mergeCell ref="C80:E80"/>
    <mergeCell ref="F80:G80"/>
    <mergeCell ref="C75:E75"/>
    <mergeCell ref="F75:G75"/>
    <mergeCell ref="C76:E76"/>
    <mergeCell ref="F76:G76"/>
    <mergeCell ref="C77:E77"/>
    <mergeCell ref="F77:G77"/>
    <mergeCell ref="C72:E72"/>
    <mergeCell ref="F72:G72"/>
    <mergeCell ref="C73:E73"/>
    <mergeCell ref="F73:G73"/>
    <mergeCell ref="C74:E74"/>
    <mergeCell ref="F74:G74"/>
    <mergeCell ref="C69:E69"/>
    <mergeCell ref="F69:G69"/>
    <mergeCell ref="C70:E70"/>
    <mergeCell ref="F70:G70"/>
    <mergeCell ref="C71:E71"/>
    <mergeCell ref="F71:G71"/>
    <mergeCell ref="C66:E66"/>
    <mergeCell ref="F66:G66"/>
    <mergeCell ref="C67:E67"/>
    <mergeCell ref="F67:G67"/>
    <mergeCell ref="C68:E68"/>
    <mergeCell ref="F68:G68"/>
    <mergeCell ref="C63:E63"/>
    <mergeCell ref="F63:G63"/>
    <mergeCell ref="C64:E64"/>
    <mergeCell ref="F64:G64"/>
    <mergeCell ref="C65:E65"/>
    <mergeCell ref="F65:G65"/>
    <mergeCell ref="C60:E60"/>
    <mergeCell ref="F60:G60"/>
    <mergeCell ref="C61:E61"/>
    <mergeCell ref="F61:G61"/>
    <mergeCell ref="C62:E62"/>
    <mergeCell ref="F62:G62"/>
    <mergeCell ref="C57:E57"/>
    <mergeCell ref="F57:G57"/>
    <mergeCell ref="C58:E58"/>
    <mergeCell ref="F58:G58"/>
    <mergeCell ref="C59:E59"/>
    <mergeCell ref="F59:G59"/>
    <mergeCell ref="C54:E54"/>
    <mergeCell ref="F54:G54"/>
    <mergeCell ref="C55:E55"/>
    <mergeCell ref="F55:G55"/>
    <mergeCell ref="C56:E56"/>
    <mergeCell ref="F56:G56"/>
    <mergeCell ref="C51:E51"/>
    <mergeCell ref="F51:G51"/>
    <mergeCell ref="C52:E52"/>
    <mergeCell ref="F52:G52"/>
    <mergeCell ref="C53:E53"/>
    <mergeCell ref="F53:G53"/>
    <mergeCell ref="C48:E48"/>
    <mergeCell ref="F48:G48"/>
    <mergeCell ref="C49:E49"/>
    <mergeCell ref="F49:G49"/>
    <mergeCell ref="C50:E50"/>
    <mergeCell ref="F50:G50"/>
    <mergeCell ref="C45:E45"/>
    <mergeCell ref="F45:G45"/>
    <mergeCell ref="C46:E46"/>
    <mergeCell ref="F46:G46"/>
    <mergeCell ref="C47:E47"/>
    <mergeCell ref="F47:G47"/>
    <mergeCell ref="C42:E42"/>
    <mergeCell ref="F42:G42"/>
    <mergeCell ref="C43:E43"/>
    <mergeCell ref="F43:G43"/>
    <mergeCell ref="C44:E44"/>
    <mergeCell ref="F44:G44"/>
    <mergeCell ref="C39:E39"/>
    <mergeCell ref="F39:G39"/>
    <mergeCell ref="C40:E40"/>
    <mergeCell ref="F40:G40"/>
    <mergeCell ref="C41:E41"/>
    <mergeCell ref="F41:G41"/>
    <mergeCell ref="C37:E37"/>
    <mergeCell ref="F37:G37"/>
    <mergeCell ref="C38:E38"/>
    <mergeCell ref="F38:G38"/>
    <mergeCell ref="B32:J32"/>
    <mergeCell ref="C34:E34"/>
    <mergeCell ref="F34:G34"/>
    <mergeCell ref="C35:E35"/>
    <mergeCell ref="F35:G35"/>
    <mergeCell ref="C36:E36"/>
    <mergeCell ref="F36:G36"/>
    <mergeCell ref="B15:K15"/>
    <mergeCell ref="C25:D25"/>
    <mergeCell ref="C26:D26"/>
    <mergeCell ref="C27:D27"/>
    <mergeCell ref="E9:K9"/>
    <mergeCell ref="B13:B14"/>
    <mergeCell ref="C13:C14"/>
    <mergeCell ref="D13:D14"/>
    <mergeCell ref="E13:E14"/>
    <mergeCell ref="G13:I13"/>
    <mergeCell ref="J13:J14"/>
    <mergeCell ref="K13:K14"/>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68B7C0-A385-4898-8C8D-5DC55E9D1247}">
  <sheetPr>
    <tabColor rgb="FFFFFF00"/>
  </sheetPr>
  <dimension ref="A2:AD112"/>
  <sheetViews>
    <sheetView zoomScale="61" workbookViewId="0">
      <selection activeCell="J16" sqref="J16:K16"/>
    </sheetView>
  </sheetViews>
  <sheetFormatPr defaultColWidth="8.90625" defaultRowHeight="21.5"/>
  <cols>
    <col min="1" max="1" width="8.90625" style="23"/>
    <col min="2" max="2" width="29.90625" style="22" customWidth="1"/>
    <col min="3" max="3" width="21.90625" style="21" customWidth="1"/>
    <col min="4" max="4" width="23.453125" style="21" customWidth="1"/>
    <col min="5" max="5" width="47.08984375" style="23" customWidth="1"/>
    <col min="6" max="6" width="14.90625" style="23" customWidth="1"/>
    <col min="7" max="7" width="12.90625" style="23" customWidth="1"/>
    <col min="8" max="8" width="13.54296875" style="23" customWidth="1"/>
    <col min="9" max="9" width="14.90625" style="23" customWidth="1"/>
    <col min="10" max="10" width="19.90625" style="23" customWidth="1"/>
    <col min="11" max="11" width="35" style="22" customWidth="1"/>
    <col min="12" max="16384" width="8.90625" style="23"/>
  </cols>
  <sheetData>
    <row r="2" spans="2:11" ht="42" customHeight="1">
      <c r="B2" s="24" t="s">
        <v>99</v>
      </c>
      <c r="C2" s="36" t="s">
        <v>251</v>
      </c>
    </row>
    <row r="3" spans="2:11" ht="21" customHeight="1">
      <c r="B3" s="24" t="s">
        <v>100</v>
      </c>
      <c r="C3" s="25"/>
      <c r="E3" s="23" t="s">
        <v>265</v>
      </c>
      <c r="F3" s="23">
        <f>1*15</f>
        <v>15</v>
      </c>
    </row>
    <row r="4" spans="2:11" ht="21" customHeight="1">
      <c r="B4" s="24" t="s">
        <v>101</v>
      </c>
      <c r="C4" s="32" t="s">
        <v>216</v>
      </c>
    </row>
    <row r="5" spans="2:11" ht="21" customHeight="1">
      <c r="B5" s="24" t="s">
        <v>102</v>
      </c>
      <c r="C5" s="25" t="s">
        <v>291</v>
      </c>
    </row>
    <row r="6" spans="2:11" ht="21" customHeight="1">
      <c r="B6" s="24" t="s">
        <v>103</v>
      </c>
      <c r="C6" s="25"/>
    </row>
    <row r="7" spans="2:11" ht="21" customHeight="1">
      <c r="B7" s="24" t="s">
        <v>104</v>
      </c>
      <c r="C7" s="25">
        <v>1</v>
      </c>
    </row>
    <row r="8" spans="2:11" ht="21" customHeight="1">
      <c r="B8" s="24" t="s">
        <v>105</v>
      </c>
      <c r="C8" s="25" t="s">
        <v>283</v>
      </c>
    </row>
    <row r="9" spans="2:11" ht="41.4" customHeight="1">
      <c r="B9" s="26" t="s">
        <v>106</v>
      </c>
      <c r="C9" s="25">
        <f>C7+1</f>
        <v>2</v>
      </c>
      <c r="E9" s="135"/>
      <c r="F9" s="135"/>
      <c r="G9" s="135"/>
      <c r="H9" s="135"/>
      <c r="I9" s="135"/>
      <c r="J9" s="135"/>
      <c r="K9" s="135"/>
    </row>
    <row r="10" spans="2:11" ht="21" customHeight="1">
      <c r="B10" s="24" t="s">
        <v>107</v>
      </c>
      <c r="C10" s="25" t="s">
        <v>217</v>
      </c>
      <c r="J10" s="27"/>
    </row>
    <row r="11" spans="2:11" ht="21" customHeight="1">
      <c r="B11" s="24" t="s">
        <v>108</v>
      </c>
      <c r="C11" s="25" t="s">
        <v>218</v>
      </c>
    </row>
    <row r="12" spans="2:11">
      <c r="B12" s="28"/>
      <c r="C12" s="29"/>
    </row>
    <row r="13" spans="2:11" ht="15" customHeight="1">
      <c r="B13" s="136" t="s">
        <v>109</v>
      </c>
      <c r="C13" s="136" t="s">
        <v>110</v>
      </c>
      <c r="D13" s="136" t="s">
        <v>111</v>
      </c>
      <c r="E13" s="136" t="s">
        <v>112</v>
      </c>
      <c r="F13" s="30"/>
      <c r="G13" s="136" t="s">
        <v>113</v>
      </c>
      <c r="H13" s="136"/>
      <c r="I13" s="136"/>
      <c r="J13" s="136" t="s">
        <v>114</v>
      </c>
      <c r="K13" s="136" t="s">
        <v>115</v>
      </c>
    </row>
    <row r="14" spans="2:11" ht="15" customHeight="1">
      <c r="B14" s="136"/>
      <c r="C14" s="136"/>
      <c r="D14" s="136"/>
      <c r="E14" s="136"/>
      <c r="F14" s="30" t="s">
        <v>116</v>
      </c>
      <c r="G14" s="30" t="s">
        <v>117</v>
      </c>
      <c r="H14" s="30" t="s">
        <v>118</v>
      </c>
      <c r="I14" s="30" t="s">
        <v>119</v>
      </c>
      <c r="J14" s="136"/>
      <c r="K14" s="136"/>
    </row>
    <row r="15" spans="2:11" ht="18.649999999999999" customHeight="1">
      <c r="B15" s="132" t="s">
        <v>120</v>
      </c>
      <c r="C15" s="132"/>
      <c r="D15" s="132"/>
      <c r="E15" s="132"/>
      <c r="F15" s="132"/>
      <c r="G15" s="132"/>
      <c r="H15" s="132"/>
      <c r="I15" s="132"/>
      <c r="J15" s="132"/>
      <c r="K15" s="132"/>
    </row>
    <row r="16" spans="2:11">
      <c r="B16" s="31" t="s">
        <v>219</v>
      </c>
      <c r="C16" s="32" t="s">
        <v>220</v>
      </c>
      <c r="D16" s="32" t="s">
        <v>221</v>
      </c>
      <c r="E16" s="32" t="s">
        <v>222</v>
      </c>
      <c r="F16" s="32">
        <v>2</v>
      </c>
      <c r="G16" s="32">
        <f>+F3+3.5+3.5</f>
        <v>22</v>
      </c>
      <c r="H16" s="32"/>
      <c r="I16" s="33"/>
      <c r="J16" s="32"/>
      <c r="K16" s="32"/>
    </row>
    <row r="17" spans="2:11">
      <c r="B17" s="33"/>
      <c r="C17" s="32"/>
      <c r="D17" s="32"/>
      <c r="E17" s="34"/>
      <c r="F17" s="32"/>
      <c r="G17" s="32"/>
      <c r="H17" s="34"/>
      <c r="I17" s="34"/>
      <c r="J17" s="32"/>
      <c r="K17" s="33"/>
    </row>
    <row r="18" spans="2:11">
      <c r="B18" s="33"/>
      <c r="C18" s="32"/>
      <c r="D18" s="32"/>
      <c r="E18" s="34"/>
      <c r="F18" s="32"/>
      <c r="G18" s="32"/>
      <c r="H18" s="34"/>
      <c r="I18" s="34"/>
      <c r="J18" s="32"/>
      <c r="K18" s="33"/>
    </row>
    <row r="19" spans="2:11">
      <c r="B19" s="33"/>
      <c r="C19" s="32"/>
      <c r="D19" s="32"/>
      <c r="E19" s="34"/>
      <c r="F19" s="32"/>
      <c r="G19" s="32"/>
      <c r="H19" s="34"/>
      <c r="I19" s="34"/>
      <c r="J19" s="32"/>
      <c r="K19" s="33"/>
    </row>
    <row r="20" spans="2:11" ht="22.5" customHeight="1">
      <c r="B20" s="35" t="s">
        <v>121</v>
      </c>
      <c r="C20" s="25"/>
      <c r="D20" s="25"/>
      <c r="E20" s="36"/>
      <c r="F20" s="36"/>
      <c r="G20" s="37"/>
      <c r="H20" s="34"/>
      <c r="I20" s="30"/>
      <c r="J20" s="38"/>
      <c r="K20" s="33"/>
    </row>
    <row r="21" spans="2:11" ht="22.5" customHeight="1">
      <c r="B21" s="35"/>
      <c r="C21" s="36" t="s">
        <v>219</v>
      </c>
      <c r="D21" s="31"/>
      <c r="E21" s="36"/>
      <c r="F21" s="36"/>
      <c r="G21" s="37"/>
      <c r="H21" s="34"/>
      <c r="I21" s="25" t="s">
        <v>14</v>
      </c>
      <c r="J21" s="38">
        <f>+J16</f>
        <v>0</v>
      </c>
      <c r="K21" s="33"/>
    </row>
    <row r="22" spans="2:11" ht="22.5" customHeight="1">
      <c r="B22" s="35"/>
      <c r="C22" s="78"/>
      <c r="D22" s="33"/>
      <c r="E22" s="31"/>
      <c r="F22" s="31"/>
      <c r="G22" s="32"/>
      <c r="H22" s="32"/>
      <c r="I22" s="25"/>
      <c r="J22" s="38"/>
      <c r="K22" s="33"/>
    </row>
    <row r="23" spans="2:11" ht="22.5" customHeight="1">
      <c r="B23" s="35"/>
      <c r="C23" s="78"/>
      <c r="D23" s="33"/>
      <c r="E23" s="31"/>
      <c r="F23" s="31"/>
      <c r="G23" s="32"/>
      <c r="H23" s="32"/>
      <c r="I23" s="25"/>
      <c r="J23" s="38"/>
      <c r="K23" s="33"/>
    </row>
    <row r="24" spans="2:11" ht="22.5" customHeight="1">
      <c r="B24" s="35"/>
      <c r="C24" s="78"/>
      <c r="D24" s="33"/>
      <c r="E24" s="31"/>
      <c r="F24" s="31"/>
      <c r="G24" s="32"/>
      <c r="H24" s="32"/>
      <c r="I24" s="25"/>
      <c r="J24" s="38"/>
      <c r="K24" s="33"/>
    </row>
    <row r="25" spans="2:11" ht="22.5" customHeight="1">
      <c r="B25" s="35"/>
      <c r="C25" s="139"/>
      <c r="D25" s="139"/>
      <c r="E25" s="31"/>
      <c r="F25" s="31"/>
      <c r="G25" s="32"/>
      <c r="H25" s="32"/>
      <c r="I25" s="25"/>
      <c r="J25" s="38"/>
      <c r="K25" s="33"/>
    </row>
    <row r="26" spans="2:11" ht="22.5" customHeight="1">
      <c r="B26" s="35"/>
      <c r="C26" s="134"/>
      <c r="D26" s="134"/>
      <c r="E26" s="31"/>
      <c r="F26" s="31"/>
      <c r="G26" s="32"/>
      <c r="H26" s="32"/>
      <c r="I26" s="25"/>
      <c r="J26" s="38"/>
      <c r="K26" s="33"/>
    </row>
    <row r="27" spans="2:11" ht="22.5" customHeight="1">
      <c r="B27" s="33"/>
      <c r="C27" s="141"/>
      <c r="D27" s="141"/>
      <c r="E27" s="34"/>
      <c r="F27" s="34"/>
      <c r="G27" s="34"/>
      <c r="H27" s="34"/>
      <c r="I27" s="34"/>
      <c r="J27" s="38"/>
      <c r="K27" s="33"/>
    </row>
    <row r="28" spans="2:11" ht="21.65" customHeight="1">
      <c r="B28" s="33"/>
      <c r="C28" s="34"/>
      <c r="D28" s="34"/>
      <c r="E28" s="34"/>
      <c r="F28" s="34"/>
      <c r="G28" s="34"/>
      <c r="H28" s="34"/>
      <c r="I28" s="34"/>
      <c r="J28" s="38"/>
      <c r="K28" s="39"/>
    </row>
    <row r="29" spans="2:11" ht="21.65" customHeight="1">
      <c r="B29" s="31"/>
      <c r="C29" s="34"/>
      <c r="D29" s="34"/>
      <c r="E29" s="34"/>
      <c r="F29" s="34"/>
      <c r="G29" s="34"/>
      <c r="H29" s="34"/>
      <c r="I29" s="34"/>
      <c r="J29" s="38"/>
      <c r="K29" s="39"/>
    </row>
    <row r="30" spans="2:11">
      <c r="B30" s="31"/>
      <c r="C30" s="31"/>
      <c r="D30" s="31"/>
      <c r="E30" s="31"/>
      <c r="F30" s="31"/>
      <c r="G30" s="34"/>
      <c r="H30" s="34"/>
      <c r="I30" s="34"/>
      <c r="J30" s="39"/>
      <c r="K30" s="33"/>
    </row>
    <row r="31" spans="2:11">
      <c r="B31" s="33"/>
      <c r="C31" s="32"/>
      <c r="D31" s="32"/>
      <c r="E31" s="34"/>
      <c r="F31" s="34"/>
      <c r="G31" s="34"/>
      <c r="H31" s="34"/>
      <c r="I31" s="34"/>
      <c r="J31" s="34"/>
      <c r="K31" s="33"/>
    </row>
    <row r="32" spans="2:11" ht="23">
      <c r="B32" s="142" t="s">
        <v>122</v>
      </c>
      <c r="C32" s="142"/>
      <c r="D32" s="142"/>
      <c r="E32" s="142"/>
      <c r="F32" s="142"/>
      <c r="G32" s="142"/>
      <c r="H32" s="142"/>
      <c r="I32" s="142"/>
      <c r="J32" s="142"/>
      <c r="K32" s="33"/>
    </row>
    <row r="33" spans="2:11">
      <c r="B33" s="32"/>
      <c r="C33" s="32"/>
      <c r="D33" s="32"/>
      <c r="E33" s="34"/>
      <c r="F33" s="34"/>
      <c r="G33" s="34"/>
      <c r="H33" s="34"/>
      <c r="I33" s="34"/>
      <c r="J33" s="34"/>
      <c r="K33" s="33"/>
    </row>
    <row r="34" spans="2:11" s="41" customFormat="1" ht="29.15" customHeight="1">
      <c r="B34" s="36" t="s">
        <v>0</v>
      </c>
      <c r="C34" s="140" t="s">
        <v>1</v>
      </c>
      <c r="D34" s="140"/>
      <c r="E34" s="140"/>
      <c r="F34" s="140" t="s">
        <v>2</v>
      </c>
      <c r="G34" s="140"/>
      <c r="H34" s="25" t="s">
        <v>3</v>
      </c>
      <c r="I34" s="25" t="s">
        <v>4</v>
      </c>
      <c r="J34" s="25" t="s">
        <v>123</v>
      </c>
      <c r="K34" s="25" t="s">
        <v>124</v>
      </c>
    </row>
    <row r="35" spans="2:11" s="41" customFormat="1" ht="162" customHeight="1">
      <c r="B35" s="42">
        <v>1</v>
      </c>
      <c r="C35" s="137" t="s">
        <v>183</v>
      </c>
      <c r="D35" s="137"/>
      <c r="E35" s="137"/>
      <c r="F35" s="138" t="s">
        <v>7</v>
      </c>
      <c r="G35" s="138"/>
      <c r="H35" s="43" t="s">
        <v>125</v>
      </c>
      <c r="I35" s="44">
        <v>1</v>
      </c>
      <c r="J35" s="45"/>
      <c r="K35" s="42"/>
    </row>
    <row r="36" spans="2:11" s="41" customFormat="1" ht="209.5" customHeight="1">
      <c r="B36" s="42">
        <v>2</v>
      </c>
      <c r="C36" s="137" t="s">
        <v>184</v>
      </c>
      <c r="D36" s="137"/>
      <c r="E36" s="137"/>
      <c r="F36" s="138" t="s">
        <v>9</v>
      </c>
      <c r="G36" s="138"/>
      <c r="H36" s="42" t="s">
        <v>10</v>
      </c>
      <c r="I36" s="42"/>
      <c r="J36" s="45"/>
      <c r="K36" s="42"/>
    </row>
    <row r="37" spans="2:11" s="41" customFormat="1" ht="236.5" customHeight="1">
      <c r="B37" s="42">
        <v>3</v>
      </c>
      <c r="C37" s="137" t="s">
        <v>185</v>
      </c>
      <c r="D37" s="137"/>
      <c r="E37" s="137"/>
      <c r="F37" s="138" t="s">
        <v>11</v>
      </c>
      <c r="G37" s="138"/>
      <c r="H37" s="42" t="s">
        <v>12</v>
      </c>
      <c r="I37" s="42"/>
      <c r="J37" s="45"/>
      <c r="K37" s="42"/>
    </row>
    <row r="38" spans="2:11" s="41" customFormat="1" ht="195" customHeight="1">
      <c r="B38" s="42">
        <v>4</v>
      </c>
      <c r="C38" s="137" t="s">
        <v>186</v>
      </c>
      <c r="D38" s="137"/>
      <c r="E38" s="137"/>
      <c r="F38" s="138" t="s">
        <v>13</v>
      </c>
      <c r="G38" s="138"/>
      <c r="H38" s="42" t="s">
        <v>14</v>
      </c>
      <c r="I38" s="42"/>
      <c r="J38" s="45"/>
      <c r="K38" s="42"/>
    </row>
    <row r="39" spans="2:11" s="41" customFormat="1" ht="88.4" customHeight="1">
      <c r="B39" s="42">
        <v>5</v>
      </c>
      <c r="C39" s="137" t="s">
        <v>187</v>
      </c>
      <c r="D39" s="137"/>
      <c r="E39" s="137"/>
      <c r="F39" s="138" t="s">
        <v>15</v>
      </c>
      <c r="G39" s="138"/>
      <c r="H39" s="42" t="s">
        <v>10</v>
      </c>
      <c r="I39" s="44">
        <f>+J97</f>
        <v>0</v>
      </c>
      <c r="J39" s="45"/>
      <c r="K39" s="42"/>
    </row>
    <row r="40" spans="2:11" s="41" customFormat="1" ht="272.5" customHeight="1">
      <c r="B40" s="42">
        <v>6</v>
      </c>
      <c r="C40" s="137" t="s">
        <v>188</v>
      </c>
      <c r="D40" s="137"/>
      <c r="E40" s="137"/>
      <c r="F40" s="138" t="s">
        <v>16</v>
      </c>
      <c r="G40" s="138"/>
      <c r="H40" s="43" t="s">
        <v>17</v>
      </c>
      <c r="I40" s="44"/>
      <c r="J40" s="45"/>
      <c r="K40" s="42"/>
    </row>
    <row r="41" spans="2:11" s="41" customFormat="1" ht="192" customHeight="1">
      <c r="B41" s="42">
        <v>7</v>
      </c>
      <c r="C41" s="137" t="s">
        <v>189</v>
      </c>
      <c r="D41" s="137"/>
      <c r="E41" s="137"/>
      <c r="F41" s="138" t="s">
        <v>18</v>
      </c>
      <c r="G41" s="138"/>
      <c r="H41" s="43" t="s">
        <v>19</v>
      </c>
      <c r="I41" s="42"/>
      <c r="J41" s="45"/>
      <c r="K41" s="42"/>
    </row>
    <row r="42" spans="2:11" s="41" customFormat="1" ht="232.75" customHeight="1">
      <c r="B42" s="42">
        <v>8</v>
      </c>
      <c r="C42" s="137" t="s">
        <v>190</v>
      </c>
      <c r="D42" s="137"/>
      <c r="E42" s="137"/>
      <c r="F42" s="138" t="s">
        <v>182</v>
      </c>
      <c r="G42" s="138"/>
      <c r="H42" s="43" t="s">
        <v>21</v>
      </c>
      <c r="I42" s="42"/>
      <c r="J42" s="45"/>
      <c r="K42" s="42"/>
    </row>
    <row r="43" spans="2:11" s="41" customFormat="1" ht="292.5" customHeight="1">
      <c r="B43" s="42">
        <v>9</v>
      </c>
      <c r="C43" s="137" t="s">
        <v>191</v>
      </c>
      <c r="D43" s="137"/>
      <c r="E43" s="137"/>
      <c r="F43" s="138" t="s">
        <v>22</v>
      </c>
      <c r="G43" s="138"/>
      <c r="H43" s="43" t="s">
        <v>23</v>
      </c>
      <c r="I43" s="42"/>
      <c r="J43" s="45"/>
      <c r="K43" s="42"/>
    </row>
    <row r="44" spans="2:11" s="41" customFormat="1" ht="262.64999999999998" customHeight="1">
      <c r="B44" s="42">
        <v>10</v>
      </c>
      <c r="C44" s="137" t="s">
        <v>192</v>
      </c>
      <c r="D44" s="137"/>
      <c r="E44" s="137"/>
      <c r="F44" s="138" t="s">
        <v>24</v>
      </c>
      <c r="G44" s="138"/>
      <c r="H44" s="43" t="s">
        <v>23</v>
      </c>
      <c r="I44" s="42"/>
      <c r="J44" s="45"/>
      <c r="K44" s="42"/>
    </row>
    <row r="45" spans="2:11" s="41" customFormat="1" ht="249" customHeight="1">
      <c r="B45" s="42">
        <v>11</v>
      </c>
      <c r="C45" s="137" t="s">
        <v>193</v>
      </c>
      <c r="D45" s="137"/>
      <c r="E45" s="137"/>
      <c r="F45" s="138" t="s">
        <v>25</v>
      </c>
      <c r="G45" s="138"/>
      <c r="H45" s="43" t="s">
        <v>23</v>
      </c>
      <c r="I45" s="42"/>
      <c r="J45" s="45"/>
      <c r="K45" s="42"/>
    </row>
    <row r="46" spans="2:11" s="41" customFormat="1" ht="145.65" customHeight="1">
      <c r="B46" s="42">
        <v>12</v>
      </c>
      <c r="C46" s="137" t="s">
        <v>194</v>
      </c>
      <c r="D46" s="137"/>
      <c r="E46" s="137"/>
      <c r="F46" s="138" t="s">
        <v>26</v>
      </c>
      <c r="G46" s="138"/>
      <c r="H46" s="43" t="s">
        <v>23</v>
      </c>
      <c r="I46" s="42"/>
      <c r="J46" s="45"/>
      <c r="K46" s="42"/>
    </row>
    <row r="47" spans="2:11" s="41" customFormat="1" ht="282.64999999999998" customHeight="1">
      <c r="B47" s="42">
        <v>13</v>
      </c>
      <c r="C47" s="137" t="s">
        <v>195</v>
      </c>
      <c r="D47" s="137"/>
      <c r="E47" s="137"/>
      <c r="F47" s="138" t="s">
        <v>27</v>
      </c>
      <c r="G47" s="138"/>
      <c r="H47" s="43" t="s">
        <v>23</v>
      </c>
      <c r="I47" s="42"/>
      <c r="J47" s="45"/>
      <c r="K47" s="42"/>
    </row>
    <row r="48" spans="2:11" s="41" customFormat="1" ht="166.75" customHeight="1">
      <c r="B48" s="42">
        <v>14</v>
      </c>
      <c r="C48" s="137" t="s">
        <v>196</v>
      </c>
      <c r="D48" s="137"/>
      <c r="E48" s="137"/>
      <c r="F48" s="138" t="s">
        <v>28</v>
      </c>
      <c r="G48" s="138"/>
      <c r="H48" s="43" t="s">
        <v>23</v>
      </c>
      <c r="I48" s="42"/>
      <c r="J48" s="45"/>
      <c r="K48" s="42"/>
    </row>
    <row r="49" spans="2:11" s="41" customFormat="1" ht="270.64999999999998" customHeight="1">
      <c r="B49" s="42">
        <v>15</v>
      </c>
      <c r="C49" s="137" t="s">
        <v>197</v>
      </c>
      <c r="D49" s="137"/>
      <c r="E49" s="137"/>
      <c r="F49" s="138" t="s">
        <v>29</v>
      </c>
      <c r="G49" s="138"/>
      <c r="H49" s="42" t="s">
        <v>10</v>
      </c>
      <c r="I49" s="42"/>
      <c r="J49" s="45"/>
      <c r="K49" s="42"/>
    </row>
    <row r="50" spans="2:11" s="41" customFormat="1" ht="200.5" customHeight="1">
      <c r="B50" s="42">
        <v>16</v>
      </c>
      <c r="C50" s="137" t="s">
        <v>198</v>
      </c>
      <c r="D50" s="137"/>
      <c r="E50" s="137"/>
      <c r="F50" s="138" t="s">
        <v>30</v>
      </c>
      <c r="G50" s="138"/>
      <c r="H50" s="42"/>
      <c r="I50" s="42"/>
      <c r="J50" s="45"/>
      <c r="K50" s="42"/>
    </row>
    <row r="51" spans="2:11" s="41" customFormat="1" ht="52.75" customHeight="1">
      <c r="B51" s="42">
        <v>17</v>
      </c>
      <c r="C51" s="143" t="s">
        <v>126</v>
      </c>
      <c r="D51" s="143"/>
      <c r="E51" s="143"/>
      <c r="F51" s="138" t="s">
        <v>127</v>
      </c>
      <c r="G51" s="138"/>
      <c r="H51" s="46"/>
      <c r="I51" s="42"/>
      <c r="J51" s="45"/>
      <c r="K51" s="42"/>
    </row>
    <row r="52" spans="2:11" s="41" customFormat="1" ht="87" customHeight="1">
      <c r="B52" s="42">
        <v>18</v>
      </c>
      <c r="C52" s="137" t="s">
        <v>199</v>
      </c>
      <c r="D52" s="137"/>
      <c r="E52" s="137"/>
      <c r="F52" s="138" t="s">
        <v>31</v>
      </c>
      <c r="G52" s="138"/>
      <c r="H52" s="42" t="s">
        <v>10</v>
      </c>
      <c r="I52" s="42"/>
      <c r="J52" s="45"/>
      <c r="K52" s="42"/>
    </row>
    <row r="53" spans="2:11" s="41" customFormat="1" ht="163.4" customHeight="1">
      <c r="B53" s="42">
        <v>19</v>
      </c>
      <c r="C53" s="137" t="s">
        <v>200</v>
      </c>
      <c r="D53" s="137"/>
      <c r="E53" s="137"/>
      <c r="F53" s="138" t="s">
        <v>32</v>
      </c>
      <c r="G53" s="138"/>
      <c r="H53" s="42" t="s">
        <v>10</v>
      </c>
      <c r="I53" s="44"/>
      <c r="J53" s="45"/>
      <c r="K53" s="32"/>
    </row>
    <row r="54" spans="2:11" s="41" customFormat="1" ht="122.4" customHeight="1">
      <c r="B54" s="42">
        <v>20</v>
      </c>
      <c r="C54" s="137" t="s">
        <v>201</v>
      </c>
      <c r="D54" s="137"/>
      <c r="E54" s="137"/>
      <c r="F54" s="138" t="s">
        <v>33</v>
      </c>
      <c r="G54" s="138"/>
      <c r="H54" s="42" t="s">
        <v>10</v>
      </c>
      <c r="I54" s="44">
        <f>+J101</f>
        <v>0</v>
      </c>
      <c r="J54" s="45"/>
      <c r="K54" s="42"/>
    </row>
    <row r="55" spans="2:11" s="41" customFormat="1" ht="103.75" customHeight="1">
      <c r="B55" s="42">
        <v>21</v>
      </c>
      <c r="C55" s="137" t="s">
        <v>202</v>
      </c>
      <c r="D55" s="137"/>
      <c r="E55" s="137"/>
      <c r="F55" s="138" t="s">
        <v>34</v>
      </c>
      <c r="G55" s="138"/>
      <c r="H55" s="42" t="s">
        <v>10</v>
      </c>
      <c r="I55" s="44">
        <f>+J106</f>
        <v>0</v>
      </c>
      <c r="J55" s="45"/>
      <c r="K55" s="42"/>
    </row>
    <row r="56" spans="2:11" s="41" customFormat="1" ht="214.75" customHeight="1">
      <c r="B56" s="42">
        <v>22</v>
      </c>
      <c r="C56" s="137" t="s">
        <v>203</v>
      </c>
      <c r="D56" s="137"/>
      <c r="E56" s="137"/>
      <c r="F56" s="138" t="s">
        <v>35</v>
      </c>
      <c r="G56" s="138"/>
      <c r="H56" s="42" t="s">
        <v>10</v>
      </c>
      <c r="I56" s="42"/>
      <c r="J56" s="45"/>
      <c r="K56" s="42"/>
    </row>
    <row r="57" spans="2:11" s="41" customFormat="1" ht="32.15" customHeight="1">
      <c r="B57" s="42">
        <v>23</v>
      </c>
      <c r="C57" s="143" t="s">
        <v>128</v>
      </c>
      <c r="D57" s="143"/>
      <c r="E57" s="143"/>
      <c r="F57" s="138"/>
      <c r="G57" s="138"/>
      <c r="H57" s="35"/>
      <c r="I57" s="42"/>
      <c r="J57" s="45"/>
      <c r="K57" s="42"/>
    </row>
    <row r="58" spans="2:11" s="41" customFormat="1" ht="64.400000000000006" customHeight="1">
      <c r="B58" s="42">
        <v>24</v>
      </c>
      <c r="C58" s="137" t="s">
        <v>204</v>
      </c>
      <c r="D58" s="137"/>
      <c r="E58" s="137"/>
      <c r="F58" s="138" t="s">
        <v>36</v>
      </c>
      <c r="G58" s="138"/>
      <c r="H58" s="42"/>
      <c r="I58" s="42"/>
      <c r="J58" s="45"/>
      <c r="K58" s="33"/>
    </row>
    <row r="59" spans="2:11" s="41" customFormat="1" ht="102.65" customHeight="1">
      <c r="B59" s="42">
        <v>25</v>
      </c>
      <c r="C59" s="137" t="s">
        <v>205</v>
      </c>
      <c r="D59" s="137"/>
      <c r="E59" s="137"/>
      <c r="F59" s="138" t="s">
        <v>37</v>
      </c>
      <c r="G59" s="138"/>
      <c r="H59" s="43" t="s">
        <v>23</v>
      </c>
      <c r="I59" s="44"/>
      <c r="J59" s="45"/>
      <c r="K59" s="32"/>
    </row>
    <row r="60" spans="2:11" s="41" customFormat="1" ht="216.65" customHeight="1">
      <c r="B60" s="42">
        <v>26</v>
      </c>
      <c r="C60" s="137" t="s">
        <v>206</v>
      </c>
      <c r="D60" s="137"/>
      <c r="E60" s="137"/>
      <c r="F60" s="138" t="s">
        <v>38</v>
      </c>
      <c r="G60" s="138"/>
      <c r="H60" s="43" t="s">
        <v>23</v>
      </c>
      <c r="I60" s="44">
        <v>0</v>
      </c>
      <c r="J60" s="45"/>
      <c r="K60" s="42"/>
    </row>
    <row r="61" spans="2:11" s="41" customFormat="1" ht="180.65" customHeight="1">
      <c r="B61" s="42">
        <v>27</v>
      </c>
      <c r="C61" s="137" t="s">
        <v>207</v>
      </c>
      <c r="D61" s="137"/>
      <c r="E61" s="137"/>
      <c r="F61" s="138" t="s">
        <v>39</v>
      </c>
      <c r="G61" s="138"/>
      <c r="H61" s="43" t="s">
        <v>23</v>
      </c>
      <c r="I61" s="42">
        <v>0</v>
      </c>
      <c r="J61" s="45"/>
      <c r="K61" s="42"/>
    </row>
    <row r="62" spans="2:11" s="41" customFormat="1" ht="153" customHeight="1">
      <c r="B62" s="42">
        <v>28</v>
      </c>
      <c r="C62" s="137" t="s">
        <v>40</v>
      </c>
      <c r="D62" s="137"/>
      <c r="E62" s="137"/>
      <c r="F62" s="138" t="s">
        <v>41</v>
      </c>
      <c r="G62" s="138"/>
      <c r="H62" s="43" t="s">
        <v>10</v>
      </c>
      <c r="I62" s="42"/>
      <c r="J62" s="45"/>
      <c r="K62" s="42"/>
    </row>
    <row r="63" spans="2:11" s="41" customFormat="1" ht="111.65" customHeight="1">
      <c r="B63" s="42">
        <v>29</v>
      </c>
      <c r="C63" s="137" t="s">
        <v>208</v>
      </c>
      <c r="D63" s="137"/>
      <c r="E63" s="137"/>
      <c r="F63" s="138" t="s">
        <v>42</v>
      </c>
      <c r="G63" s="138"/>
      <c r="H63" s="43" t="s">
        <v>10</v>
      </c>
      <c r="I63" s="44"/>
      <c r="J63" s="45"/>
      <c r="K63" s="42"/>
    </row>
    <row r="64" spans="2:11" s="41" customFormat="1" ht="241.75" customHeight="1">
      <c r="B64" s="42">
        <v>30</v>
      </c>
      <c r="C64" s="137" t="s">
        <v>209</v>
      </c>
      <c r="D64" s="137"/>
      <c r="E64" s="137"/>
      <c r="F64" s="138" t="s">
        <v>43</v>
      </c>
      <c r="G64" s="138"/>
      <c r="H64" s="43" t="s">
        <v>23</v>
      </c>
      <c r="I64" s="44"/>
      <c r="J64" s="45"/>
      <c r="K64" s="42"/>
    </row>
    <row r="65" spans="2:11" s="41" customFormat="1" ht="249" customHeight="1">
      <c r="B65" s="42">
        <v>31</v>
      </c>
      <c r="C65" s="137" t="s">
        <v>129</v>
      </c>
      <c r="D65" s="137"/>
      <c r="E65" s="137"/>
      <c r="F65" s="138" t="s">
        <v>44</v>
      </c>
      <c r="G65" s="138"/>
      <c r="H65" s="43" t="s">
        <v>45</v>
      </c>
      <c r="I65" s="44"/>
      <c r="J65" s="45"/>
      <c r="K65" s="42"/>
    </row>
    <row r="66" spans="2:11" s="41" customFormat="1" ht="138" customHeight="1">
      <c r="B66" s="42">
        <v>32</v>
      </c>
      <c r="C66" s="137" t="s">
        <v>210</v>
      </c>
      <c r="D66" s="137"/>
      <c r="E66" s="137"/>
      <c r="F66" s="138" t="s">
        <v>46</v>
      </c>
      <c r="G66" s="138"/>
      <c r="H66" s="43" t="s">
        <v>47</v>
      </c>
      <c r="I66" s="44"/>
      <c r="J66" s="45"/>
      <c r="K66" s="42"/>
    </row>
    <row r="67" spans="2:11" s="41" customFormat="1" ht="166.75" customHeight="1">
      <c r="B67" s="42">
        <v>33</v>
      </c>
      <c r="C67" s="137" t="s">
        <v>211</v>
      </c>
      <c r="D67" s="137"/>
      <c r="E67" s="137"/>
      <c r="F67" s="138" t="s">
        <v>48</v>
      </c>
      <c r="G67" s="138"/>
      <c r="H67" s="43" t="s">
        <v>45</v>
      </c>
      <c r="I67" s="44"/>
      <c r="J67" s="45"/>
      <c r="K67" s="42"/>
    </row>
    <row r="68" spans="2:11" s="41" customFormat="1" ht="165" customHeight="1">
      <c r="B68" s="42">
        <v>34</v>
      </c>
      <c r="C68" s="137" t="s">
        <v>212</v>
      </c>
      <c r="D68" s="137"/>
      <c r="E68" s="137"/>
      <c r="F68" s="138" t="s">
        <v>49</v>
      </c>
      <c r="G68" s="138"/>
      <c r="H68" s="43" t="s">
        <v>21</v>
      </c>
      <c r="I68" s="42"/>
      <c r="J68" s="45"/>
      <c r="K68" s="42"/>
    </row>
    <row r="69" spans="2:11" s="41" customFormat="1" ht="409.5" customHeight="1">
      <c r="B69" s="42">
        <v>35</v>
      </c>
      <c r="C69" s="137" t="s">
        <v>213</v>
      </c>
      <c r="D69" s="137"/>
      <c r="E69" s="137"/>
      <c r="F69" s="138" t="s">
        <v>50</v>
      </c>
      <c r="G69" s="138"/>
      <c r="H69" s="43" t="s">
        <v>17</v>
      </c>
      <c r="I69" s="42"/>
      <c r="J69" s="45"/>
      <c r="K69" s="42"/>
    </row>
    <row r="70" spans="2:11" s="41" customFormat="1" ht="201" customHeight="1">
      <c r="B70" s="42">
        <v>36</v>
      </c>
      <c r="C70" s="137" t="s">
        <v>214</v>
      </c>
      <c r="D70" s="137"/>
      <c r="E70" s="137"/>
      <c r="F70" s="138" t="s">
        <v>51</v>
      </c>
      <c r="G70" s="138"/>
      <c r="H70" s="42" t="s">
        <v>14</v>
      </c>
      <c r="I70" s="42"/>
      <c r="J70" s="45"/>
      <c r="K70" s="42"/>
    </row>
    <row r="71" spans="2:11" s="41" customFormat="1" ht="201" customHeight="1">
      <c r="B71" s="42">
        <v>37</v>
      </c>
      <c r="C71" s="137" t="s">
        <v>215</v>
      </c>
      <c r="D71" s="137"/>
      <c r="E71" s="137"/>
      <c r="F71" s="138" t="s">
        <v>52</v>
      </c>
      <c r="G71" s="138"/>
      <c r="H71" s="42" t="s">
        <v>14</v>
      </c>
      <c r="I71" s="42"/>
      <c r="J71" s="45"/>
      <c r="K71" s="42"/>
    </row>
    <row r="72" spans="2:11" s="41" customFormat="1" ht="141" customHeight="1">
      <c r="B72" s="42">
        <v>38</v>
      </c>
      <c r="C72" s="137" t="s">
        <v>53</v>
      </c>
      <c r="D72" s="137"/>
      <c r="E72" s="137"/>
      <c r="F72" s="144" t="s">
        <v>54</v>
      </c>
      <c r="G72" s="144"/>
      <c r="H72" s="42" t="s">
        <v>14</v>
      </c>
      <c r="I72" s="39"/>
      <c r="J72" s="45"/>
      <c r="K72" s="42"/>
    </row>
    <row r="73" spans="2:11" s="41" customFormat="1" ht="228.65" customHeight="1">
      <c r="B73" s="42">
        <v>39</v>
      </c>
      <c r="C73" s="137" t="s">
        <v>55</v>
      </c>
      <c r="D73" s="137"/>
      <c r="E73" s="137"/>
      <c r="F73" s="144" t="s">
        <v>56</v>
      </c>
      <c r="G73" s="144"/>
      <c r="H73" s="42" t="s">
        <v>14</v>
      </c>
      <c r="I73" s="39"/>
      <c r="J73" s="45"/>
      <c r="K73" s="42"/>
    </row>
    <row r="74" spans="2:11" s="41" customFormat="1" ht="228.65" customHeight="1">
      <c r="B74" s="42">
        <v>40</v>
      </c>
      <c r="C74" s="145" t="s">
        <v>130</v>
      </c>
      <c r="D74" s="145"/>
      <c r="E74" s="145"/>
      <c r="F74" s="144" t="s">
        <v>58</v>
      </c>
      <c r="G74" s="144"/>
      <c r="H74" s="42" t="s">
        <v>59</v>
      </c>
      <c r="I74" s="39"/>
      <c r="J74" s="45"/>
      <c r="K74" s="42"/>
    </row>
    <row r="75" spans="2:11" s="41" customFormat="1" ht="228.65" customHeight="1">
      <c r="B75" s="42">
        <v>41</v>
      </c>
      <c r="C75" s="137" t="s">
        <v>60</v>
      </c>
      <c r="D75" s="137"/>
      <c r="E75" s="137"/>
      <c r="F75" s="138" t="s">
        <v>61</v>
      </c>
      <c r="G75" s="138"/>
      <c r="H75" s="32" t="s">
        <v>62</v>
      </c>
      <c r="I75" s="42"/>
      <c r="J75" s="45"/>
      <c r="K75" s="42"/>
    </row>
    <row r="76" spans="2:11" s="41" customFormat="1" ht="201" customHeight="1">
      <c r="B76" s="42">
        <v>42</v>
      </c>
      <c r="C76" s="145" t="s">
        <v>63</v>
      </c>
      <c r="D76" s="145"/>
      <c r="E76" s="145"/>
      <c r="F76" s="138" t="s">
        <v>64</v>
      </c>
      <c r="G76" s="138"/>
      <c r="H76" s="32" t="s">
        <v>62</v>
      </c>
      <c r="I76" s="42"/>
      <c r="J76" s="45"/>
      <c r="K76" s="42"/>
    </row>
    <row r="77" spans="2:11" s="41" customFormat="1" ht="145.65" customHeight="1">
      <c r="B77" s="42">
        <v>43</v>
      </c>
      <c r="C77" s="137" t="s">
        <v>131</v>
      </c>
      <c r="D77" s="137"/>
      <c r="E77" s="137"/>
      <c r="F77" s="138" t="s">
        <v>64</v>
      </c>
      <c r="G77" s="138"/>
      <c r="H77" s="32" t="s">
        <v>23</v>
      </c>
      <c r="I77" s="42"/>
      <c r="J77" s="45"/>
      <c r="K77" s="42"/>
    </row>
    <row r="78" spans="2:11" s="41" customFormat="1" ht="161.5" customHeight="1">
      <c r="B78" s="42">
        <v>44</v>
      </c>
      <c r="C78" s="137" t="s">
        <v>132</v>
      </c>
      <c r="D78" s="137"/>
      <c r="E78" s="137"/>
      <c r="F78" s="138" t="s">
        <v>67</v>
      </c>
      <c r="G78" s="138"/>
      <c r="H78" s="32" t="s">
        <v>14</v>
      </c>
      <c r="I78" s="42"/>
      <c r="J78" s="45"/>
      <c r="K78" s="42"/>
    </row>
    <row r="79" spans="2:11" s="41" customFormat="1" ht="161.5" customHeight="1">
      <c r="B79" s="42">
        <v>45</v>
      </c>
      <c r="C79" s="137" t="s">
        <v>72</v>
      </c>
      <c r="D79" s="137"/>
      <c r="E79" s="137"/>
      <c r="F79" s="138" t="s">
        <v>73</v>
      </c>
      <c r="G79" s="138"/>
      <c r="H79" s="32" t="s">
        <v>68</v>
      </c>
      <c r="I79" s="44">
        <f>+J111</f>
        <v>0</v>
      </c>
      <c r="J79" s="45"/>
      <c r="K79" s="42"/>
    </row>
    <row r="80" spans="2:11" s="41" customFormat="1" ht="136.4" customHeight="1">
      <c r="B80" s="42">
        <v>46</v>
      </c>
      <c r="C80" s="137" t="s">
        <v>133</v>
      </c>
      <c r="D80" s="137"/>
      <c r="E80" s="137"/>
      <c r="F80" s="138" t="s">
        <v>93</v>
      </c>
      <c r="G80" s="138"/>
      <c r="H80" s="32" t="s">
        <v>14</v>
      </c>
      <c r="I80" s="44">
        <v>0</v>
      </c>
      <c r="J80" s="45"/>
      <c r="K80" s="42"/>
    </row>
    <row r="81" spans="2:11" s="41" customFormat="1" ht="168" customHeight="1">
      <c r="B81" s="42">
        <v>47</v>
      </c>
      <c r="C81" s="137" t="s">
        <v>76</v>
      </c>
      <c r="D81" s="137"/>
      <c r="E81" s="137"/>
      <c r="F81" s="138" t="s">
        <v>77</v>
      </c>
      <c r="G81" s="138"/>
      <c r="H81" s="32" t="s">
        <v>59</v>
      </c>
      <c r="I81" s="44"/>
      <c r="J81" s="45"/>
      <c r="K81" s="42">
        <v>0</v>
      </c>
    </row>
    <row r="82" spans="2:11" s="41" customFormat="1" ht="176.4" customHeight="1">
      <c r="B82" s="42">
        <v>48</v>
      </c>
      <c r="C82" s="137" t="s">
        <v>134</v>
      </c>
      <c r="D82" s="137"/>
      <c r="E82" s="137"/>
      <c r="F82" s="146" t="s">
        <v>70</v>
      </c>
      <c r="G82" s="147"/>
      <c r="H82" s="31" t="s">
        <v>135</v>
      </c>
      <c r="I82" s="47"/>
      <c r="J82" s="47"/>
      <c r="K82" s="47"/>
    </row>
    <row r="83" spans="2:11" s="41" customFormat="1" ht="162.65" customHeight="1">
      <c r="B83" s="42">
        <v>49</v>
      </c>
      <c r="C83" s="145" t="s">
        <v>74</v>
      </c>
      <c r="D83" s="145"/>
      <c r="E83" s="145"/>
      <c r="F83" s="146" t="s">
        <v>136</v>
      </c>
      <c r="G83" s="147"/>
      <c r="H83" s="31" t="s">
        <v>12</v>
      </c>
      <c r="I83" s="31"/>
      <c r="J83" s="31"/>
      <c r="K83" s="31"/>
    </row>
    <row r="84" spans="2:11" s="41" customFormat="1" ht="196.4" customHeight="1">
      <c r="B84" s="42">
        <v>50</v>
      </c>
      <c r="C84" s="145" t="s">
        <v>82</v>
      </c>
      <c r="D84" s="145"/>
      <c r="E84" s="145"/>
      <c r="F84" s="146" t="s">
        <v>95</v>
      </c>
      <c r="G84" s="147"/>
      <c r="H84" s="31" t="s">
        <v>135</v>
      </c>
      <c r="I84" s="31"/>
      <c r="J84" s="31"/>
      <c r="K84" s="31"/>
    </row>
    <row r="85" spans="2:11" s="41" customFormat="1" ht="23">
      <c r="B85" s="149" t="s">
        <v>137</v>
      </c>
      <c r="C85" s="150"/>
      <c r="D85" s="151"/>
      <c r="E85" s="48" t="s">
        <v>138</v>
      </c>
      <c r="F85" s="48"/>
      <c r="G85" s="48" t="s">
        <v>139</v>
      </c>
      <c r="H85" s="48" t="s">
        <v>140</v>
      </c>
      <c r="I85" s="46" t="s">
        <v>141</v>
      </c>
      <c r="J85" s="48" t="s">
        <v>4</v>
      </c>
      <c r="K85" s="48" t="s">
        <v>3</v>
      </c>
    </row>
    <row r="86" spans="2:11" s="41" customFormat="1" ht="23">
      <c r="B86" s="46"/>
      <c r="C86" s="46"/>
      <c r="D86" s="46"/>
      <c r="E86" s="48"/>
      <c r="F86" s="48"/>
      <c r="G86" s="48"/>
      <c r="H86" s="48"/>
      <c r="I86" s="46"/>
      <c r="J86" s="48"/>
      <c r="K86" s="48"/>
    </row>
    <row r="87" spans="2:11" s="41" customFormat="1" ht="14.4" customHeight="1">
      <c r="B87" s="49"/>
      <c r="C87" s="46"/>
      <c r="D87" s="46"/>
      <c r="E87" s="48"/>
      <c r="F87" s="48"/>
      <c r="G87" s="48"/>
      <c r="H87" s="48"/>
      <c r="I87" s="46"/>
      <c r="J87" s="48"/>
      <c r="K87" s="48"/>
    </row>
    <row r="88" spans="2:11" s="41" customFormat="1" ht="23">
      <c r="B88" s="143" t="s">
        <v>142</v>
      </c>
      <c r="C88" s="143"/>
      <c r="D88" s="143"/>
      <c r="E88" s="143"/>
      <c r="F88" s="50"/>
      <c r="G88" s="50"/>
      <c r="H88" s="50"/>
      <c r="I88" s="43"/>
      <c r="J88" s="49"/>
      <c r="K88" s="48"/>
    </row>
    <row r="89" spans="2:11" s="41" customFormat="1" ht="23">
      <c r="B89" s="148" t="s">
        <v>120</v>
      </c>
      <c r="C89" s="148"/>
      <c r="D89" s="148"/>
      <c r="E89" s="46">
        <v>0</v>
      </c>
      <c r="F89" s="50"/>
      <c r="G89" s="43"/>
      <c r="H89" s="43"/>
      <c r="I89" s="51"/>
      <c r="J89" s="52">
        <f>I89*H89*G89*E89</f>
        <v>0</v>
      </c>
      <c r="K89" s="48"/>
    </row>
    <row r="90" spans="2:11" s="41" customFormat="1" ht="23">
      <c r="B90" s="152" t="s">
        <v>143</v>
      </c>
      <c r="C90" s="152"/>
      <c r="D90" s="152"/>
      <c r="E90" s="40"/>
      <c r="F90" s="50"/>
      <c r="G90" s="50"/>
      <c r="H90" s="50"/>
      <c r="I90" s="51"/>
      <c r="J90" s="52">
        <f>SUM(J89:J89)</f>
        <v>0</v>
      </c>
      <c r="K90" s="43" t="s">
        <v>17</v>
      </c>
    </row>
    <row r="91" spans="2:11" s="41" customFormat="1" ht="23">
      <c r="B91" s="43"/>
      <c r="C91" s="53"/>
      <c r="D91" s="43"/>
      <c r="E91" s="40"/>
      <c r="F91" s="50"/>
      <c r="G91" s="50"/>
      <c r="H91" s="50"/>
      <c r="I91" s="51"/>
      <c r="J91" s="43"/>
      <c r="K91" s="43"/>
    </row>
    <row r="92" spans="2:11" s="41" customFormat="1">
      <c r="B92" s="33"/>
      <c r="C92" s="32"/>
      <c r="D92" s="32"/>
      <c r="E92" s="34"/>
      <c r="F92" s="34"/>
      <c r="G92" s="34"/>
      <c r="H92" s="34"/>
      <c r="I92" s="32"/>
      <c r="J92" s="34"/>
      <c r="K92" s="33"/>
    </row>
    <row r="93" spans="2:11" s="41" customFormat="1">
      <c r="B93" s="155" t="s">
        <v>286</v>
      </c>
      <c r="C93" s="155"/>
      <c r="D93" s="155"/>
      <c r="E93" s="54"/>
      <c r="F93" s="54"/>
      <c r="G93" s="34"/>
      <c r="H93" s="34"/>
      <c r="I93" s="32"/>
      <c r="J93" s="34"/>
      <c r="K93" s="33"/>
    </row>
    <row r="94" spans="2:11" s="41" customFormat="1">
      <c r="B94" s="154" t="s">
        <v>144</v>
      </c>
      <c r="C94" s="154"/>
      <c r="D94" s="154"/>
      <c r="E94" s="55"/>
      <c r="F94" s="55"/>
      <c r="G94" s="34"/>
      <c r="H94" s="34"/>
      <c r="I94" s="32"/>
      <c r="J94" s="56">
        <f>+J21</f>
        <v>0</v>
      </c>
      <c r="K94" s="33"/>
    </row>
    <row r="95" spans="2:11" s="41" customFormat="1">
      <c r="B95" s="154" t="s">
        <v>145</v>
      </c>
      <c r="C95" s="154"/>
      <c r="D95" s="154"/>
      <c r="E95" s="55"/>
      <c r="F95" s="55"/>
      <c r="G95" s="34"/>
      <c r="H95" s="34"/>
      <c r="I95" s="32"/>
      <c r="J95" s="56">
        <f>J94*0.1</f>
        <v>0</v>
      </c>
      <c r="K95" s="33"/>
    </row>
    <row r="96" spans="2:11" s="41" customFormat="1">
      <c r="B96" s="153" t="s">
        <v>143</v>
      </c>
      <c r="C96" s="153"/>
      <c r="D96" s="153"/>
      <c r="E96" s="55"/>
      <c r="F96" s="55"/>
      <c r="G96" s="34"/>
      <c r="H96" s="34"/>
      <c r="I96" s="32"/>
      <c r="J96" s="56">
        <f>SUM(J94:J95)</f>
        <v>0</v>
      </c>
      <c r="K96" s="32"/>
    </row>
    <row r="97" spans="1:30" s="41" customFormat="1">
      <c r="B97" s="153" t="s">
        <v>143</v>
      </c>
      <c r="C97" s="153"/>
      <c r="D97" s="153"/>
      <c r="E97" s="55"/>
      <c r="F97" s="55"/>
      <c r="G97" s="34"/>
      <c r="H97" s="34"/>
      <c r="I97" s="32"/>
      <c r="J97" s="56">
        <f>ROUND(J96,0)</f>
        <v>0</v>
      </c>
      <c r="K97" s="32" t="s">
        <v>23</v>
      </c>
    </row>
    <row r="98" spans="1:30" s="41" customFormat="1">
      <c r="B98" s="155"/>
      <c r="C98" s="155"/>
      <c r="D98" s="155"/>
      <c r="E98" s="24"/>
      <c r="F98" s="34"/>
      <c r="G98" s="34"/>
      <c r="H98" s="34"/>
      <c r="I98" s="39"/>
      <c r="J98" s="32"/>
      <c r="K98" s="32"/>
    </row>
    <row r="99" spans="1:30" s="41" customFormat="1">
      <c r="B99" s="154"/>
      <c r="C99" s="154"/>
      <c r="D99" s="154"/>
      <c r="E99" s="24"/>
      <c r="F99" s="24"/>
      <c r="G99" s="34"/>
      <c r="H99" s="34"/>
      <c r="I99" s="32"/>
      <c r="J99" s="56"/>
      <c r="K99" s="32"/>
    </row>
    <row r="100" spans="1:30" s="41" customFormat="1">
      <c r="B100" s="154"/>
      <c r="C100" s="154"/>
      <c r="D100" s="154"/>
      <c r="E100" s="24"/>
      <c r="F100" s="24"/>
      <c r="G100" s="34"/>
      <c r="H100" s="34"/>
      <c r="I100" s="32"/>
      <c r="J100" s="56"/>
      <c r="K100" s="32"/>
    </row>
    <row r="101" spans="1:30" s="41" customFormat="1">
      <c r="B101" s="153"/>
      <c r="C101" s="153"/>
      <c r="D101" s="153"/>
      <c r="E101" s="24"/>
      <c r="F101" s="24"/>
      <c r="G101" s="34"/>
      <c r="H101" s="34"/>
      <c r="I101" s="32"/>
      <c r="J101" s="56"/>
      <c r="K101" s="32"/>
    </row>
    <row r="102" spans="1:30" s="41" customFormat="1">
      <c r="B102" s="25"/>
      <c r="C102" s="57"/>
      <c r="D102" s="57"/>
      <c r="E102" s="24"/>
      <c r="F102" s="24"/>
      <c r="G102" s="34"/>
      <c r="H102" s="34"/>
      <c r="I102" s="32"/>
      <c r="J102" s="56"/>
      <c r="K102" s="32"/>
    </row>
    <row r="103" spans="1:30" s="41" customFormat="1">
      <c r="B103" s="139"/>
      <c r="C103" s="139"/>
      <c r="D103" s="139"/>
      <c r="E103" s="139"/>
      <c r="F103" s="24"/>
      <c r="G103" s="34"/>
      <c r="H103" s="34"/>
      <c r="I103" s="32"/>
      <c r="J103" s="56"/>
      <c r="K103" s="32"/>
    </row>
    <row r="104" spans="1:30" s="41" customFormat="1">
      <c r="B104" s="154"/>
      <c r="C104" s="154"/>
      <c r="D104" s="154"/>
      <c r="E104" s="24"/>
      <c r="F104" s="24"/>
      <c r="G104" s="34"/>
      <c r="H104" s="34"/>
      <c r="I104" s="32"/>
      <c r="J104" s="56"/>
    </row>
    <row r="105" spans="1:30" s="41" customFormat="1">
      <c r="B105" s="154"/>
      <c r="C105" s="154"/>
      <c r="D105" s="154"/>
      <c r="E105" s="24"/>
      <c r="F105" s="24"/>
      <c r="G105" s="141"/>
      <c r="H105" s="141"/>
      <c r="I105" s="141"/>
      <c r="J105" s="56"/>
      <c r="K105" s="33"/>
    </row>
    <row r="106" spans="1:30" s="41" customFormat="1">
      <c r="B106" s="154"/>
      <c r="C106" s="154"/>
      <c r="D106" s="154"/>
      <c r="E106" s="54"/>
      <c r="F106" s="54"/>
      <c r="G106" s="54"/>
      <c r="H106" s="34"/>
      <c r="I106" s="32"/>
      <c r="J106" s="56"/>
      <c r="K106" s="33"/>
    </row>
    <row r="107" spans="1:30">
      <c r="B107" s="33"/>
      <c r="C107" s="32"/>
      <c r="D107" s="32"/>
      <c r="E107" s="34"/>
      <c r="F107" s="34"/>
      <c r="G107" s="34"/>
      <c r="H107" s="34"/>
      <c r="I107" s="32"/>
      <c r="J107" s="34"/>
      <c r="K107" s="34"/>
    </row>
    <row r="108" spans="1:30">
      <c r="B108" s="155"/>
      <c r="C108" s="155"/>
      <c r="D108" s="155"/>
      <c r="E108" s="24"/>
      <c r="F108" s="24"/>
      <c r="G108" s="34"/>
      <c r="H108" s="34"/>
      <c r="I108" s="32"/>
      <c r="J108" s="34"/>
      <c r="K108" s="34"/>
    </row>
    <row r="109" spans="1:30">
      <c r="B109" s="154"/>
      <c r="C109" s="154"/>
      <c r="D109" s="154"/>
      <c r="E109" s="24"/>
      <c r="F109" s="24"/>
      <c r="G109" s="141"/>
      <c r="H109" s="141"/>
      <c r="I109" s="141"/>
      <c r="J109" s="56"/>
      <c r="K109" s="32"/>
    </row>
    <row r="110" spans="1:30" s="34" customFormat="1">
      <c r="A110" s="58"/>
      <c r="B110" s="33"/>
      <c r="C110" s="32"/>
      <c r="D110" s="32"/>
      <c r="I110" s="32"/>
      <c r="J110" s="56"/>
      <c r="L110" s="23"/>
      <c r="M110" s="23"/>
      <c r="N110" s="23"/>
      <c r="O110" s="23"/>
      <c r="P110" s="23"/>
      <c r="Q110" s="23"/>
      <c r="R110" s="23"/>
      <c r="S110" s="23"/>
      <c r="T110" s="23"/>
      <c r="U110" s="23"/>
      <c r="V110" s="23"/>
      <c r="W110" s="23"/>
      <c r="X110" s="23"/>
      <c r="Y110" s="23"/>
      <c r="Z110" s="23"/>
      <c r="AA110" s="23"/>
      <c r="AB110" s="23"/>
      <c r="AC110" s="23"/>
      <c r="AD110" s="23"/>
    </row>
    <row r="111" spans="1:30" s="34" customFormat="1">
      <c r="A111" s="58"/>
      <c r="B111" s="33"/>
      <c r="C111" s="32"/>
      <c r="D111" s="32"/>
      <c r="I111" s="32"/>
      <c r="J111" s="56"/>
      <c r="K111" s="32"/>
      <c r="L111" s="23"/>
      <c r="M111" s="23"/>
      <c r="N111" s="23"/>
      <c r="O111" s="23"/>
      <c r="P111" s="23"/>
      <c r="Q111" s="23"/>
      <c r="R111" s="23"/>
      <c r="S111" s="23"/>
      <c r="T111" s="23"/>
      <c r="U111" s="23"/>
      <c r="V111" s="23"/>
      <c r="W111" s="23"/>
      <c r="X111" s="23"/>
      <c r="Y111" s="23"/>
      <c r="Z111" s="23"/>
      <c r="AA111" s="23"/>
      <c r="AB111" s="23"/>
      <c r="AC111" s="23"/>
      <c r="AD111" s="23"/>
    </row>
    <row r="112" spans="1:30">
      <c r="J112" s="56"/>
    </row>
  </sheetData>
  <mergeCells count="136">
    <mergeCell ref="B94:D94"/>
    <mergeCell ref="B95:D95"/>
    <mergeCell ref="B103:E103"/>
    <mergeCell ref="B105:D105"/>
    <mergeCell ref="G105:I105"/>
    <mergeCell ref="B106:D106"/>
    <mergeCell ref="G109:I109"/>
    <mergeCell ref="B109:D109"/>
    <mergeCell ref="B104:D104"/>
    <mergeCell ref="B108:D108"/>
    <mergeCell ref="B96:D96"/>
    <mergeCell ref="B97:D97"/>
    <mergeCell ref="B98:D98"/>
    <mergeCell ref="B99:D99"/>
    <mergeCell ref="B100:D100"/>
    <mergeCell ref="B101:D101"/>
    <mergeCell ref="B93:D93"/>
    <mergeCell ref="C84:E84"/>
    <mergeCell ref="F84:G84"/>
    <mergeCell ref="B85:D85"/>
    <mergeCell ref="B88:E88"/>
    <mergeCell ref="B89:D89"/>
    <mergeCell ref="B90:D90"/>
    <mergeCell ref="C81:E81"/>
    <mergeCell ref="F81:G81"/>
    <mergeCell ref="C82:E82"/>
    <mergeCell ref="F82:G82"/>
    <mergeCell ref="C83:E83"/>
    <mergeCell ref="F83:G83"/>
    <mergeCell ref="C78:E78"/>
    <mergeCell ref="F78:G78"/>
    <mergeCell ref="C79:E79"/>
    <mergeCell ref="F79:G79"/>
    <mergeCell ref="C80:E80"/>
    <mergeCell ref="F80:G80"/>
    <mergeCell ref="C75:E75"/>
    <mergeCell ref="F75:G75"/>
    <mergeCell ref="C76:E76"/>
    <mergeCell ref="F76:G76"/>
    <mergeCell ref="C77:E77"/>
    <mergeCell ref="F77:G77"/>
    <mergeCell ref="C72:E72"/>
    <mergeCell ref="F72:G72"/>
    <mergeCell ref="C73:E73"/>
    <mergeCell ref="F73:G73"/>
    <mergeCell ref="C74:E74"/>
    <mergeCell ref="F74:G74"/>
    <mergeCell ref="C69:E69"/>
    <mergeCell ref="F69:G69"/>
    <mergeCell ref="C70:E70"/>
    <mergeCell ref="F70:G70"/>
    <mergeCell ref="C71:E71"/>
    <mergeCell ref="F71:G71"/>
    <mergeCell ref="C66:E66"/>
    <mergeCell ref="F66:G66"/>
    <mergeCell ref="C67:E67"/>
    <mergeCell ref="F67:G67"/>
    <mergeCell ref="C68:E68"/>
    <mergeCell ref="F68:G68"/>
    <mergeCell ref="C63:E63"/>
    <mergeCell ref="F63:G63"/>
    <mergeCell ref="C64:E64"/>
    <mergeCell ref="F64:G64"/>
    <mergeCell ref="C65:E65"/>
    <mergeCell ref="F65:G65"/>
    <mergeCell ref="C60:E60"/>
    <mergeCell ref="F60:G60"/>
    <mergeCell ref="C61:E61"/>
    <mergeCell ref="F61:G61"/>
    <mergeCell ref="C62:E62"/>
    <mergeCell ref="F62:G62"/>
    <mergeCell ref="C57:E57"/>
    <mergeCell ref="F57:G57"/>
    <mergeCell ref="C58:E58"/>
    <mergeCell ref="F58:G58"/>
    <mergeCell ref="C59:E59"/>
    <mergeCell ref="F59:G59"/>
    <mergeCell ref="C54:E54"/>
    <mergeCell ref="F54:G54"/>
    <mergeCell ref="C55:E55"/>
    <mergeCell ref="F55:G55"/>
    <mergeCell ref="C56:E56"/>
    <mergeCell ref="F56:G56"/>
    <mergeCell ref="C51:E51"/>
    <mergeCell ref="F51:G51"/>
    <mergeCell ref="C52:E52"/>
    <mergeCell ref="F52:G52"/>
    <mergeCell ref="C53:E53"/>
    <mergeCell ref="F53:G53"/>
    <mergeCell ref="C48:E48"/>
    <mergeCell ref="F48:G48"/>
    <mergeCell ref="C49:E49"/>
    <mergeCell ref="F49:G49"/>
    <mergeCell ref="C50:E50"/>
    <mergeCell ref="F50:G50"/>
    <mergeCell ref="C45:E45"/>
    <mergeCell ref="F45:G45"/>
    <mergeCell ref="C46:E46"/>
    <mergeCell ref="F46:G46"/>
    <mergeCell ref="C47:E47"/>
    <mergeCell ref="F47:G47"/>
    <mergeCell ref="C42:E42"/>
    <mergeCell ref="F42:G42"/>
    <mergeCell ref="C43:E43"/>
    <mergeCell ref="F43:G43"/>
    <mergeCell ref="C44:E44"/>
    <mergeCell ref="F44:G44"/>
    <mergeCell ref="C39:E39"/>
    <mergeCell ref="F39:G39"/>
    <mergeCell ref="C40:E40"/>
    <mergeCell ref="F40:G40"/>
    <mergeCell ref="C41:E41"/>
    <mergeCell ref="F41:G41"/>
    <mergeCell ref="C37:E37"/>
    <mergeCell ref="F37:G37"/>
    <mergeCell ref="C38:E38"/>
    <mergeCell ref="F38:G38"/>
    <mergeCell ref="B32:J32"/>
    <mergeCell ref="C34:E34"/>
    <mergeCell ref="F34:G34"/>
    <mergeCell ref="C35:E35"/>
    <mergeCell ref="F35:G35"/>
    <mergeCell ref="C36:E36"/>
    <mergeCell ref="F36:G36"/>
    <mergeCell ref="B15:K15"/>
    <mergeCell ref="C25:D25"/>
    <mergeCell ref="C26:D26"/>
    <mergeCell ref="C27:D27"/>
    <mergeCell ref="E9:K9"/>
    <mergeCell ref="B13:B14"/>
    <mergeCell ref="C13:C14"/>
    <mergeCell ref="D13:D14"/>
    <mergeCell ref="E13:E14"/>
    <mergeCell ref="G13:I13"/>
    <mergeCell ref="J13:J14"/>
    <mergeCell ref="K13:K14"/>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99B4FC-8052-4896-ADBE-461657F91DE4}">
  <sheetPr>
    <tabColor rgb="FFFFFF00"/>
  </sheetPr>
  <dimension ref="A2:AD112"/>
  <sheetViews>
    <sheetView zoomScale="74" workbookViewId="0">
      <selection activeCell="J16" sqref="J16:K17"/>
    </sheetView>
  </sheetViews>
  <sheetFormatPr defaultColWidth="8.90625" defaultRowHeight="21.5"/>
  <cols>
    <col min="1" max="1" width="8.90625" style="23"/>
    <col min="2" max="2" width="29.90625" style="22" customWidth="1"/>
    <col min="3" max="3" width="21.90625" style="21" customWidth="1"/>
    <col min="4" max="4" width="23.453125" style="21" customWidth="1"/>
    <col min="5" max="5" width="47.08984375" style="23" customWidth="1"/>
    <col min="6" max="6" width="14.90625" style="23" customWidth="1"/>
    <col min="7" max="7" width="12.90625" style="23" customWidth="1"/>
    <col min="8" max="8" width="13.54296875" style="23" customWidth="1"/>
    <col min="9" max="9" width="14.90625" style="23" customWidth="1"/>
    <col min="10" max="10" width="19.90625" style="23" customWidth="1"/>
    <col min="11" max="11" width="35" style="22" customWidth="1"/>
    <col min="12" max="16384" width="8.90625" style="23"/>
  </cols>
  <sheetData>
    <row r="2" spans="2:11" ht="42" customHeight="1">
      <c r="B2" s="24" t="s">
        <v>99</v>
      </c>
      <c r="C2" s="36" t="s">
        <v>251</v>
      </c>
    </row>
    <row r="3" spans="2:11" ht="21" customHeight="1">
      <c r="B3" s="24" t="s">
        <v>100</v>
      </c>
      <c r="C3" s="25"/>
      <c r="E3" s="23" t="s">
        <v>293</v>
      </c>
      <c r="F3" s="23">
        <f>2*7</f>
        <v>14</v>
      </c>
    </row>
    <row r="4" spans="2:11" ht="21" customHeight="1">
      <c r="B4" s="24" t="s">
        <v>101</v>
      </c>
      <c r="C4" s="32" t="s">
        <v>216</v>
      </c>
    </row>
    <row r="5" spans="2:11" ht="21" customHeight="1">
      <c r="B5" s="24" t="s">
        <v>102</v>
      </c>
      <c r="C5" s="25" t="s">
        <v>292</v>
      </c>
    </row>
    <row r="6" spans="2:11" ht="21" customHeight="1">
      <c r="B6" s="24" t="s">
        <v>103</v>
      </c>
      <c r="C6" s="25"/>
    </row>
    <row r="7" spans="2:11" ht="21" customHeight="1">
      <c r="B7" s="24" t="s">
        <v>104</v>
      </c>
      <c r="C7" s="25">
        <v>2</v>
      </c>
    </row>
    <row r="8" spans="2:11" ht="21" customHeight="1">
      <c r="B8" s="24" t="s">
        <v>105</v>
      </c>
      <c r="C8" s="25" t="s">
        <v>283</v>
      </c>
    </row>
    <row r="9" spans="2:11" ht="41.4" customHeight="1">
      <c r="B9" s="26" t="s">
        <v>106</v>
      </c>
      <c r="C9" s="25">
        <f>C7+1</f>
        <v>3</v>
      </c>
      <c r="E9" s="135"/>
      <c r="F9" s="135"/>
      <c r="G9" s="135"/>
      <c r="H9" s="135"/>
      <c r="I9" s="135"/>
      <c r="J9" s="135"/>
      <c r="K9" s="135"/>
    </row>
    <row r="10" spans="2:11" ht="21" customHeight="1">
      <c r="B10" s="24" t="s">
        <v>107</v>
      </c>
      <c r="C10" s="25" t="s">
        <v>217</v>
      </c>
      <c r="J10" s="27"/>
    </row>
    <row r="11" spans="2:11" ht="21" customHeight="1">
      <c r="B11" s="24" t="s">
        <v>108</v>
      </c>
      <c r="C11" s="25" t="s">
        <v>218</v>
      </c>
    </row>
    <row r="12" spans="2:11">
      <c r="B12" s="28"/>
      <c r="C12" s="29"/>
    </row>
    <row r="13" spans="2:11" ht="15" customHeight="1">
      <c r="B13" s="136" t="s">
        <v>109</v>
      </c>
      <c r="C13" s="136" t="s">
        <v>110</v>
      </c>
      <c r="D13" s="136" t="s">
        <v>111</v>
      </c>
      <c r="E13" s="136" t="s">
        <v>112</v>
      </c>
      <c r="F13" s="30"/>
      <c r="G13" s="136" t="s">
        <v>113</v>
      </c>
      <c r="H13" s="136"/>
      <c r="I13" s="136"/>
      <c r="J13" s="136" t="s">
        <v>114</v>
      </c>
      <c r="K13" s="136" t="s">
        <v>115</v>
      </c>
    </row>
    <row r="14" spans="2:11" ht="15" customHeight="1">
      <c r="B14" s="136"/>
      <c r="C14" s="136"/>
      <c r="D14" s="136"/>
      <c r="E14" s="136"/>
      <c r="F14" s="30" t="s">
        <v>116</v>
      </c>
      <c r="G14" s="30" t="s">
        <v>117</v>
      </c>
      <c r="H14" s="30" t="s">
        <v>118</v>
      </c>
      <c r="I14" s="30" t="s">
        <v>119</v>
      </c>
      <c r="J14" s="136"/>
      <c r="K14" s="136"/>
    </row>
    <row r="15" spans="2:11" ht="18.649999999999999" customHeight="1">
      <c r="B15" s="132" t="s">
        <v>120</v>
      </c>
      <c r="C15" s="132"/>
      <c r="D15" s="132"/>
      <c r="E15" s="132"/>
      <c r="F15" s="132"/>
      <c r="G15" s="132"/>
      <c r="H15" s="132"/>
      <c r="I15" s="132"/>
      <c r="J15" s="132"/>
      <c r="K15" s="132"/>
    </row>
    <row r="16" spans="2:11">
      <c r="B16" s="31" t="s">
        <v>275</v>
      </c>
      <c r="C16" s="32" t="s">
        <v>280</v>
      </c>
      <c r="D16" s="32" t="s">
        <v>306</v>
      </c>
      <c r="E16" s="32"/>
      <c r="F16" s="32">
        <v>2</v>
      </c>
      <c r="G16" s="32">
        <f>+F3+3.5+3.5</f>
        <v>21</v>
      </c>
      <c r="H16" s="32"/>
      <c r="I16" s="33"/>
      <c r="J16" s="32"/>
      <c r="K16" s="32"/>
    </row>
    <row r="17" spans="2:11">
      <c r="B17" s="33" t="s">
        <v>316</v>
      </c>
      <c r="C17" s="32" t="s">
        <v>245</v>
      </c>
      <c r="D17" s="32" t="s">
        <v>228</v>
      </c>
      <c r="E17" s="34"/>
      <c r="F17" s="32">
        <v>2</v>
      </c>
      <c r="G17" s="32">
        <v>12.5</v>
      </c>
      <c r="H17" s="34">
        <v>3.5</v>
      </c>
      <c r="I17" s="34"/>
      <c r="J17" s="32"/>
      <c r="K17" s="33"/>
    </row>
    <row r="18" spans="2:11">
      <c r="B18" s="33"/>
      <c r="C18" s="32"/>
      <c r="D18" s="32"/>
      <c r="E18" s="34"/>
      <c r="F18" s="32"/>
      <c r="G18" s="32"/>
      <c r="H18" s="34"/>
      <c r="I18" s="34"/>
      <c r="J18" s="32"/>
      <c r="K18" s="33"/>
    </row>
    <row r="19" spans="2:11">
      <c r="B19" s="33"/>
      <c r="C19" s="32"/>
      <c r="D19" s="32"/>
      <c r="E19" s="34"/>
      <c r="F19" s="32"/>
      <c r="G19" s="32"/>
      <c r="H19" s="34"/>
      <c r="I19" s="34"/>
      <c r="J19" s="32"/>
      <c r="K19" s="33"/>
    </row>
    <row r="20" spans="2:11" ht="22.5" customHeight="1">
      <c r="B20" s="35" t="s">
        <v>121</v>
      </c>
      <c r="C20" s="25"/>
      <c r="D20" s="25"/>
      <c r="E20" s="36"/>
      <c r="F20" s="36"/>
      <c r="G20" s="37"/>
      <c r="H20" s="34"/>
      <c r="I20" s="30"/>
      <c r="J20" s="38"/>
      <c r="K20" s="33"/>
    </row>
    <row r="21" spans="2:11" ht="22.5" customHeight="1">
      <c r="B21" s="35"/>
      <c r="C21" s="36" t="s">
        <v>219</v>
      </c>
      <c r="D21" s="31"/>
      <c r="E21" s="36"/>
      <c r="F21" s="36"/>
      <c r="G21" s="37"/>
      <c r="H21" s="34"/>
      <c r="I21" s="25" t="s">
        <v>10</v>
      </c>
      <c r="J21" s="38">
        <f>+J16</f>
        <v>0</v>
      </c>
      <c r="K21" s="33"/>
    </row>
    <row r="22" spans="2:11" ht="22.5" customHeight="1">
      <c r="B22" s="35"/>
      <c r="C22" s="78" t="s">
        <v>225</v>
      </c>
      <c r="D22" s="33"/>
      <c r="E22" s="31"/>
      <c r="F22" s="31"/>
      <c r="G22" s="32"/>
      <c r="H22" s="32"/>
      <c r="I22" s="25" t="s">
        <v>14</v>
      </c>
      <c r="J22" s="38">
        <f>+J17</f>
        <v>0</v>
      </c>
      <c r="K22" s="33"/>
    </row>
    <row r="23" spans="2:11" ht="22.5" customHeight="1">
      <c r="B23" s="35"/>
      <c r="C23" s="78"/>
      <c r="D23" s="33"/>
      <c r="E23" s="31"/>
      <c r="F23" s="31"/>
      <c r="G23" s="32"/>
      <c r="H23" s="32"/>
      <c r="I23" s="25"/>
      <c r="J23" s="38"/>
      <c r="K23" s="33"/>
    </row>
    <row r="24" spans="2:11" ht="22.5" customHeight="1">
      <c r="B24" s="35"/>
      <c r="C24" s="78"/>
      <c r="D24" s="33"/>
      <c r="E24" s="31"/>
      <c r="F24" s="31"/>
      <c r="G24" s="32"/>
      <c r="H24" s="32"/>
      <c r="I24" s="25"/>
      <c r="J24" s="38"/>
      <c r="K24" s="33"/>
    </row>
    <row r="25" spans="2:11" ht="22.5" customHeight="1">
      <c r="B25" s="35"/>
      <c r="C25" s="139"/>
      <c r="D25" s="139"/>
      <c r="E25" s="31"/>
      <c r="F25" s="31"/>
      <c r="G25" s="32"/>
      <c r="H25" s="32"/>
      <c r="I25" s="25"/>
      <c r="J25" s="38"/>
      <c r="K25" s="33"/>
    </row>
    <row r="26" spans="2:11" ht="22.5" customHeight="1">
      <c r="B26" s="35"/>
      <c r="C26" s="134"/>
      <c r="D26" s="134"/>
      <c r="E26" s="31"/>
      <c r="F26" s="31"/>
      <c r="G26" s="32"/>
      <c r="H26" s="32"/>
      <c r="I26" s="25"/>
      <c r="J26" s="38"/>
      <c r="K26" s="33"/>
    </row>
    <row r="27" spans="2:11" ht="22.5" customHeight="1">
      <c r="B27" s="33"/>
      <c r="C27" s="141"/>
      <c r="D27" s="141"/>
      <c r="E27" s="34"/>
      <c r="F27" s="34"/>
      <c r="G27" s="34"/>
      <c r="H27" s="34"/>
      <c r="I27" s="34"/>
      <c r="J27" s="38"/>
      <c r="K27" s="33"/>
    </row>
    <row r="28" spans="2:11" ht="21.65" customHeight="1">
      <c r="B28" s="33"/>
      <c r="C28" s="34"/>
      <c r="D28" s="34"/>
      <c r="E28" s="34"/>
      <c r="F28" s="34"/>
      <c r="G28" s="34"/>
      <c r="H28" s="34"/>
      <c r="I28" s="34"/>
      <c r="J28" s="38"/>
      <c r="K28" s="39"/>
    </row>
    <row r="29" spans="2:11" ht="21.65" customHeight="1">
      <c r="B29" s="31"/>
      <c r="C29" s="34"/>
      <c r="D29" s="34"/>
      <c r="E29" s="34"/>
      <c r="F29" s="34"/>
      <c r="G29" s="34"/>
      <c r="H29" s="34"/>
      <c r="I29" s="34"/>
      <c r="J29" s="38"/>
      <c r="K29" s="39"/>
    </row>
    <row r="30" spans="2:11">
      <c r="B30" s="31"/>
      <c r="C30" s="31"/>
      <c r="D30" s="31"/>
      <c r="E30" s="31"/>
      <c r="F30" s="31"/>
      <c r="G30" s="34"/>
      <c r="H30" s="34"/>
      <c r="I30" s="34"/>
      <c r="J30" s="39"/>
      <c r="K30" s="33"/>
    </row>
    <row r="31" spans="2:11">
      <c r="B31" s="33"/>
      <c r="C31" s="32"/>
      <c r="D31" s="32"/>
      <c r="E31" s="34"/>
      <c r="F31" s="34"/>
      <c r="G31" s="34"/>
      <c r="H31" s="34"/>
      <c r="I31" s="34"/>
      <c r="J31" s="34"/>
      <c r="K31" s="33"/>
    </row>
    <row r="32" spans="2:11" ht="23">
      <c r="B32" s="142" t="s">
        <v>122</v>
      </c>
      <c r="C32" s="142"/>
      <c r="D32" s="142"/>
      <c r="E32" s="142"/>
      <c r="F32" s="142"/>
      <c r="G32" s="142"/>
      <c r="H32" s="142"/>
      <c r="I32" s="142"/>
      <c r="J32" s="142"/>
      <c r="K32" s="33"/>
    </row>
    <row r="33" spans="2:11">
      <c r="B33" s="32"/>
      <c r="C33" s="32"/>
      <c r="D33" s="32"/>
      <c r="E33" s="34"/>
      <c r="F33" s="34"/>
      <c r="G33" s="34"/>
      <c r="H33" s="34"/>
      <c r="I33" s="34"/>
      <c r="J33" s="34"/>
      <c r="K33" s="33"/>
    </row>
    <row r="34" spans="2:11" s="41" customFormat="1" ht="29.15" customHeight="1">
      <c r="B34" s="36" t="s">
        <v>0</v>
      </c>
      <c r="C34" s="140" t="s">
        <v>1</v>
      </c>
      <c r="D34" s="140"/>
      <c r="E34" s="140"/>
      <c r="F34" s="140" t="s">
        <v>2</v>
      </c>
      <c r="G34" s="140"/>
      <c r="H34" s="25" t="s">
        <v>3</v>
      </c>
      <c r="I34" s="25" t="s">
        <v>4</v>
      </c>
      <c r="J34" s="25" t="s">
        <v>123</v>
      </c>
      <c r="K34" s="25" t="s">
        <v>124</v>
      </c>
    </row>
    <row r="35" spans="2:11" s="41" customFormat="1" ht="162" customHeight="1">
      <c r="B35" s="42">
        <v>1</v>
      </c>
      <c r="C35" s="137" t="s">
        <v>183</v>
      </c>
      <c r="D35" s="137"/>
      <c r="E35" s="137"/>
      <c r="F35" s="138" t="s">
        <v>7</v>
      </c>
      <c r="G35" s="138"/>
      <c r="H35" s="43" t="s">
        <v>125</v>
      </c>
      <c r="I35" s="44">
        <v>1</v>
      </c>
      <c r="J35" s="45"/>
      <c r="K35" s="42"/>
    </row>
    <row r="36" spans="2:11" s="41" customFormat="1" ht="209.5" customHeight="1">
      <c r="B36" s="42">
        <v>2</v>
      </c>
      <c r="C36" s="137" t="s">
        <v>184</v>
      </c>
      <c r="D36" s="137"/>
      <c r="E36" s="137"/>
      <c r="F36" s="138" t="s">
        <v>9</v>
      </c>
      <c r="G36" s="138"/>
      <c r="H36" s="42" t="s">
        <v>10</v>
      </c>
      <c r="I36" s="42"/>
      <c r="J36" s="45"/>
      <c r="K36" s="42"/>
    </row>
    <row r="37" spans="2:11" s="41" customFormat="1" ht="236.5" customHeight="1">
      <c r="B37" s="42">
        <v>3</v>
      </c>
      <c r="C37" s="137" t="s">
        <v>185</v>
      </c>
      <c r="D37" s="137"/>
      <c r="E37" s="137"/>
      <c r="F37" s="138" t="s">
        <v>11</v>
      </c>
      <c r="G37" s="138"/>
      <c r="H37" s="42" t="s">
        <v>12</v>
      </c>
      <c r="I37" s="42"/>
      <c r="J37" s="45"/>
      <c r="K37" s="42"/>
    </row>
    <row r="38" spans="2:11" s="41" customFormat="1" ht="195" customHeight="1">
      <c r="B38" s="42">
        <v>4</v>
      </c>
      <c r="C38" s="137" t="s">
        <v>186</v>
      </c>
      <c r="D38" s="137"/>
      <c r="E38" s="137"/>
      <c r="F38" s="138" t="s">
        <v>13</v>
      </c>
      <c r="G38" s="138"/>
      <c r="H38" s="42" t="s">
        <v>14</v>
      </c>
      <c r="I38" s="42"/>
      <c r="J38" s="45"/>
      <c r="K38" s="42"/>
    </row>
    <row r="39" spans="2:11" s="41" customFormat="1" ht="88.4" customHeight="1">
      <c r="B39" s="42">
        <v>5</v>
      </c>
      <c r="C39" s="137" t="s">
        <v>187</v>
      </c>
      <c r="D39" s="137"/>
      <c r="E39" s="137"/>
      <c r="F39" s="138" t="s">
        <v>15</v>
      </c>
      <c r="G39" s="138"/>
      <c r="H39" s="42" t="s">
        <v>10</v>
      </c>
      <c r="I39" s="44">
        <f>+J97</f>
        <v>0</v>
      </c>
      <c r="J39" s="45"/>
      <c r="K39" s="42"/>
    </row>
    <row r="40" spans="2:11" s="41" customFormat="1" ht="272.5" customHeight="1">
      <c r="B40" s="42">
        <v>6</v>
      </c>
      <c r="C40" s="137" t="s">
        <v>188</v>
      </c>
      <c r="D40" s="137"/>
      <c r="E40" s="137"/>
      <c r="F40" s="138" t="s">
        <v>16</v>
      </c>
      <c r="G40" s="138"/>
      <c r="H40" s="43" t="s">
        <v>17</v>
      </c>
      <c r="I40" s="44"/>
      <c r="J40" s="45"/>
      <c r="K40" s="42"/>
    </row>
    <row r="41" spans="2:11" s="41" customFormat="1" ht="192" customHeight="1">
      <c r="B41" s="42">
        <v>7</v>
      </c>
      <c r="C41" s="137" t="s">
        <v>189</v>
      </c>
      <c r="D41" s="137"/>
      <c r="E41" s="137"/>
      <c r="F41" s="138" t="s">
        <v>18</v>
      </c>
      <c r="G41" s="138"/>
      <c r="H41" s="43" t="s">
        <v>19</v>
      </c>
      <c r="I41" s="42"/>
      <c r="J41" s="45"/>
      <c r="K41" s="42"/>
    </row>
    <row r="42" spans="2:11" s="41" customFormat="1" ht="232.75" customHeight="1">
      <c r="B42" s="42">
        <v>8</v>
      </c>
      <c r="C42" s="137" t="s">
        <v>190</v>
      </c>
      <c r="D42" s="137"/>
      <c r="E42" s="137"/>
      <c r="F42" s="138" t="s">
        <v>182</v>
      </c>
      <c r="G42" s="138"/>
      <c r="H42" s="43" t="s">
        <v>21</v>
      </c>
      <c r="I42" s="42"/>
      <c r="J42" s="45"/>
      <c r="K42" s="42"/>
    </row>
    <row r="43" spans="2:11" s="41" customFormat="1" ht="292.5" customHeight="1">
      <c r="B43" s="42">
        <v>9</v>
      </c>
      <c r="C43" s="137" t="s">
        <v>191</v>
      </c>
      <c r="D43" s="137"/>
      <c r="E43" s="137"/>
      <c r="F43" s="138" t="s">
        <v>22</v>
      </c>
      <c r="G43" s="138"/>
      <c r="H43" s="43" t="s">
        <v>23</v>
      </c>
      <c r="I43" s="42"/>
      <c r="J43" s="45"/>
      <c r="K43" s="42"/>
    </row>
    <row r="44" spans="2:11" s="41" customFormat="1" ht="262.64999999999998" customHeight="1">
      <c r="B44" s="42">
        <v>10</v>
      </c>
      <c r="C44" s="137" t="s">
        <v>192</v>
      </c>
      <c r="D44" s="137"/>
      <c r="E44" s="137"/>
      <c r="F44" s="138" t="s">
        <v>24</v>
      </c>
      <c r="G44" s="138"/>
      <c r="H44" s="43" t="s">
        <v>23</v>
      </c>
      <c r="I44" s="42"/>
      <c r="J44" s="45"/>
      <c r="K44" s="42"/>
    </row>
    <row r="45" spans="2:11" s="41" customFormat="1" ht="249" customHeight="1">
      <c r="B45" s="42">
        <v>11</v>
      </c>
      <c r="C45" s="137" t="s">
        <v>193</v>
      </c>
      <c r="D45" s="137"/>
      <c r="E45" s="137"/>
      <c r="F45" s="138" t="s">
        <v>25</v>
      </c>
      <c r="G45" s="138"/>
      <c r="H45" s="43" t="s">
        <v>23</v>
      </c>
      <c r="I45" s="42"/>
      <c r="J45" s="45"/>
      <c r="K45" s="42"/>
    </row>
    <row r="46" spans="2:11" s="41" customFormat="1" ht="145.65" customHeight="1">
      <c r="B46" s="42">
        <v>12</v>
      </c>
      <c r="C46" s="137" t="s">
        <v>194</v>
      </c>
      <c r="D46" s="137"/>
      <c r="E46" s="137"/>
      <c r="F46" s="138" t="s">
        <v>26</v>
      </c>
      <c r="G46" s="138"/>
      <c r="H46" s="43" t="s">
        <v>23</v>
      </c>
      <c r="I46" s="42"/>
      <c r="J46" s="45"/>
      <c r="K46" s="42"/>
    </row>
    <row r="47" spans="2:11" s="41" customFormat="1" ht="282.64999999999998" customHeight="1">
      <c r="B47" s="42">
        <v>13</v>
      </c>
      <c r="C47" s="137" t="s">
        <v>195</v>
      </c>
      <c r="D47" s="137"/>
      <c r="E47" s="137"/>
      <c r="F47" s="138" t="s">
        <v>27</v>
      </c>
      <c r="G47" s="138"/>
      <c r="H47" s="43" t="s">
        <v>23</v>
      </c>
      <c r="I47" s="42"/>
      <c r="J47" s="45"/>
      <c r="K47" s="42"/>
    </row>
    <row r="48" spans="2:11" s="41" customFormat="1" ht="166.75" customHeight="1">
      <c r="B48" s="42">
        <v>14</v>
      </c>
      <c r="C48" s="137" t="s">
        <v>196</v>
      </c>
      <c r="D48" s="137"/>
      <c r="E48" s="137"/>
      <c r="F48" s="138" t="s">
        <v>28</v>
      </c>
      <c r="G48" s="138"/>
      <c r="H48" s="43" t="s">
        <v>23</v>
      </c>
      <c r="I48" s="42"/>
      <c r="J48" s="45"/>
      <c r="K48" s="42"/>
    </row>
    <row r="49" spans="2:11" s="41" customFormat="1" ht="270.64999999999998" customHeight="1">
      <c r="B49" s="42">
        <v>15</v>
      </c>
      <c r="C49" s="137" t="s">
        <v>197</v>
      </c>
      <c r="D49" s="137"/>
      <c r="E49" s="137"/>
      <c r="F49" s="138" t="s">
        <v>29</v>
      </c>
      <c r="G49" s="138"/>
      <c r="H49" s="42" t="s">
        <v>10</v>
      </c>
      <c r="I49" s="42"/>
      <c r="J49" s="45"/>
      <c r="K49" s="42"/>
    </row>
    <row r="50" spans="2:11" s="41" customFormat="1" ht="200.5" customHeight="1">
      <c r="B50" s="42">
        <v>16</v>
      </c>
      <c r="C50" s="137" t="s">
        <v>198</v>
      </c>
      <c r="D50" s="137"/>
      <c r="E50" s="137"/>
      <c r="F50" s="138" t="s">
        <v>30</v>
      </c>
      <c r="G50" s="138"/>
      <c r="H50" s="42"/>
      <c r="I50" s="42"/>
      <c r="J50" s="45"/>
      <c r="K50" s="42"/>
    </row>
    <row r="51" spans="2:11" s="41" customFormat="1" ht="52.75" customHeight="1">
      <c r="B51" s="42">
        <v>17</v>
      </c>
      <c r="C51" s="143" t="s">
        <v>126</v>
      </c>
      <c r="D51" s="143"/>
      <c r="E51" s="143"/>
      <c r="F51" s="138" t="s">
        <v>127</v>
      </c>
      <c r="G51" s="138"/>
      <c r="H51" s="46"/>
      <c r="I51" s="42"/>
      <c r="J51" s="45"/>
      <c r="K51" s="42"/>
    </row>
    <row r="52" spans="2:11" s="41" customFormat="1" ht="87" customHeight="1">
      <c r="B52" s="42">
        <v>18</v>
      </c>
      <c r="C52" s="137" t="s">
        <v>199</v>
      </c>
      <c r="D52" s="137"/>
      <c r="E52" s="137"/>
      <c r="F52" s="138" t="s">
        <v>31</v>
      </c>
      <c r="G52" s="138"/>
      <c r="H52" s="42" t="s">
        <v>10</v>
      </c>
      <c r="I52" s="42"/>
      <c r="J52" s="45"/>
      <c r="K52" s="42"/>
    </row>
    <row r="53" spans="2:11" s="41" customFormat="1" ht="163.4" customHeight="1">
      <c r="B53" s="42">
        <v>19</v>
      </c>
      <c r="C53" s="137" t="s">
        <v>200</v>
      </c>
      <c r="D53" s="137"/>
      <c r="E53" s="137"/>
      <c r="F53" s="138" t="s">
        <v>32</v>
      </c>
      <c r="G53" s="138"/>
      <c r="H53" s="42" t="s">
        <v>10</v>
      </c>
      <c r="I53" s="44"/>
      <c r="J53" s="45"/>
      <c r="K53" s="32"/>
    </row>
    <row r="54" spans="2:11" s="41" customFormat="1" ht="122.4" customHeight="1">
      <c r="B54" s="42">
        <v>20</v>
      </c>
      <c r="C54" s="137" t="s">
        <v>201</v>
      </c>
      <c r="D54" s="137"/>
      <c r="E54" s="137"/>
      <c r="F54" s="138" t="s">
        <v>33</v>
      </c>
      <c r="G54" s="138"/>
      <c r="H54" s="42" t="s">
        <v>10</v>
      </c>
      <c r="I54" s="44">
        <v>0</v>
      </c>
      <c r="J54" s="45"/>
      <c r="K54" s="42"/>
    </row>
    <row r="55" spans="2:11" s="41" customFormat="1" ht="103.75" customHeight="1">
      <c r="B55" s="42">
        <v>21</v>
      </c>
      <c r="C55" s="137" t="s">
        <v>202</v>
      </c>
      <c r="D55" s="137"/>
      <c r="E55" s="137"/>
      <c r="F55" s="138" t="s">
        <v>34</v>
      </c>
      <c r="G55" s="138"/>
      <c r="H55" s="42" t="s">
        <v>10</v>
      </c>
      <c r="I55" s="44">
        <f>+J106</f>
        <v>0</v>
      </c>
      <c r="J55" s="45"/>
      <c r="K55" s="42"/>
    </row>
    <row r="56" spans="2:11" s="41" customFormat="1" ht="214.75" customHeight="1">
      <c r="B56" s="42">
        <v>22</v>
      </c>
      <c r="C56" s="137" t="s">
        <v>203</v>
      </c>
      <c r="D56" s="137"/>
      <c r="E56" s="137"/>
      <c r="F56" s="138" t="s">
        <v>35</v>
      </c>
      <c r="G56" s="138"/>
      <c r="H56" s="42" t="s">
        <v>10</v>
      </c>
      <c r="I56" s="42"/>
      <c r="J56" s="45"/>
      <c r="K56" s="42"/>
    </row>
    <row r="57" spans="2:11" s="41" customFormat="1" ht="32.15" customHeight="1">
      <c r="B57" s="42">
        <v>23</v>
      </c>
      <c r="C57" s="143" t="s">
        <v>128</v>
      </c>
      <c r="D57" s="143"/>
      <c r="E57" s="143"/>
      <c r="F57" s="138"/>
      <c r="G57" s="138"/>
      <c r="H57" s="35"/>
      <c r="I57" s="42"/>
      <c r="J57" s="45"/>
      <c r="K57" s="42"/>
    </row>
    <row r="58" spans="2:11" s="41" customFormat="1" ht="64.400000000000006" customHeight="1">
      <c r="B58" s="42">
        <v>24</v>
      </c>
      <c r="C58" s="137" t="s">
        <v>204</v>
      </c>
      <c r="D58" s="137"/>
      <c r="E58" s="137"/>
      <c r="F58" s="138" t="s">
        <v>36</v>
      </c>
      <c r="G58" s="138"/>
      <c r="H58" s="42"/>
      <c r="I58" s="42"/>
      <c r="J58" s="45"/>
      <c r="K58" s="33"/>
    </row>
    <row r="59" spans="2:11" s="41" customFormat="1" ht="102.65" customHeight="1">
      <c r="B59" s="42">
        <v>25</v>
      </c>
      <c r="C59" s="137" t="s">
        <v>205</v>
      </c>
      <c r="D59" s="137"/>
      <c r="E59" s="137"/>
      <c r="F59" s="138" t="s">
        <v>37</v>
      </c>
      <c r="G59" s="138"/>
      <c r="H59" s="43" t="s">
        <v>23</v>
      </c>
      <c r="I59" s="44"/>
      <c r="J59" s="45"/>
      <c r="K59" s="32"/>
    </row>
    <row r="60" spans="2:11" s="41" customFormat="1" ht="216.65" customHeight="1">
      <c r="B60" s="42">
        <v>26</v>
      </c>
      <c r="C60" s="137" t="s">
        <v>206</v>
      </c>
      <c r="D60" s="137"/>
      <c r="E60" s="137"/>
      <c r="F60" s="138" t="s">
        <v>38</v>
      </c>
      <c r="G60" s="138"/>
      <c r="H60" s="43" t="s">
        <v>23</v>
      </c>
      <c r="I60" s="44">
        <v>0</v>
      </c>
      <c r="J60" s="45"/>
      <c r="K60" s="42"/>
    </row>
    <row r="61" spans="2:11" s="41" customFormat="1" ht="180.65" customHeight="1">
      <c r="B61" s="42">
        <v>27</v>
      </c>
      <c r="C61" s="137" t="s">
        <v>207</v>
      </c>
      <c r="D61" s="137"/>
      <c r="E61" s="137"/>
      <c r="F61" s="138" t="s">
        <v>39</v>
      </c>
      <c r="G61" s="138"/>
      <c r="H61" s="43" t="s">
        <v>23</v>
      </c>
      <c r="I61" s="42">
        <v>0</v>
      </c>
      <c r="J61" s="45"/>
      <c r="K61" s="42"/>
    </row>
    <row r="62" spans="2:11" s="41" customFormat="1" ht="153" customHeight="1">
      <c r="B62" s="42">
        <v>28</v>
      </c>
      <c r="C62" s="137" t="s">
        <v>40</v>
      </c>
      <c r="D62" s="137"/>
      <c r="E62" s="137"/>
      <c r="F62" s="138" t="s">
        <v>41</v>
      </c>
      <c r="G62" s="138"/>
      <c r="H62" s="43" t="s">
        <v>10</v>
      </c>
      <c r="I62" s="42"/>
      <c r="J62" s="45"/>
      <c r="K62" s="42"/>
    </row>
    <row r="63" spans="2:11" s="41" customFormat="1" ht="111.65" customHeight="1">
      <c r="B63" s="42">
        <v>29</v>
      </c>
      <c r="C63" s="137" t="s">
        <v>208</v>
      </c>
      <c r="D63" s="137"/>
      <c r="E63" s="137"/>
      <c r="F63" s="138" t="s">
        <v>42</v>
      </c>
      <c r="G63" s="138"/>
      <c r="H63" s="43" t="s">
        <v>10</v>
      </c>
      <c r="I63" s="44"/>
      <c r="J63" s="45"/>
      <c r="K63" s="42"/>
    </row>
    <row r="64" spans="2:11" s="41" customFormat="1" ht="241.75" customHeight="1">
      <c r="B64" s="42">
        <v>30</v>
      </c>
      <c r="C64" s="137" t="s">
        <v>209</v>
      </c>
      <c r="D64" s="137"/>
      <c r="E64" s="137"/>
      <c r="F64" s="138" t="s">
        <v>43</v>
      </c>
      <c r="G64" s="138"/>
      <c r="H64" s="43" t="s">
        <v>23</v>
      </c>
      <c r="I64" s="44"/>
      <c r="J64" s="45"/>
      <c r="K64" s="42"/>
    </row>
    <row r="65" spans="2:11" s="41" customFormat="1" ht="249" customHeight="1">
      <c r="B65" s="42">
        <v>31</v>
      </c>
      <c r="C65" s="137" t="s">
        <v>129</v>
      </c>
      <c r="D65" s="137"/>
      <c r="E65" s="137"/>
      <c r="F65" s="138" t="s">
        <v>44</v>
      </c>
      <c r="G65" s="138"/>
      <c r="H65" s="43" t="s">
        <v>45</v>
      </c>
      <c r="I65" s="44"/>
      <c r="J65" s="45"/>
      <c r="K65" s="42"/>
    </row>
    <row r="66" spans="2:11" s="41" customFormat="1" ht="138" customHeight="1">
      <c r="B66" s="42">
        <v>32</v>
      </c>
      <c r="C66" s="137" t="s">
        <v>210</v>
      </c>
      <c r="D66" s="137"/>
      <c r="E66" s="137"/>
      <c r="F66" s="138" t="s">
        <v>46</v>
      </c>
      <c r="G66" s="138"/>
      <c r="H66" s="43" t="s">
        <v>47</v>
      </c>
      <c r="I66" s="44"/>
      <c r="J66" s="45"/>
      <c r="K66" s="42"/>
    </row>
    <row r="67" spans="2:11" s="41" customFormat="1" ht="166.75" customHeight="1">
      <c r="B67" s="42">
        <v>33</v>
      </c>
      <c r="C67" s="137" t="s">
        <v>211</v>
      </c>
      <c r="D67" s="137"/>
      <c r="E67" s="137"/>
      <c r="F67" s="138" t="s">
        <v>48</v>
      </c>
      <c r="G67" s="138"/>
      <c r="H67" s="43" t="s">
        <v>45</v>
      </c>
      <c r="I67" s="44"/>
      <c r="J67" s="45"/>
      <c r="K67" s="42"/>
    </row>
    <row r="68" spans="2:11" s="41" customFormat="1" ht="165" customHeight="1">
      <c r="B68" s="42">
        <v>34</v>
      </c>
      <c r="C68" s="137" t="s">
        <v>212</v>
      </c>
      <c r="D68" s="137"/>
      <c r="E68" s="137"/>
      <c r="F68" s="138" t="s">
        <v>49</v>
      </c>
      <c r="G68" s="138"/>
      <c r="H68" s="43" t="s">
        <v>21</v>
      </c>
      <c r="I68" s="42"/>
      <c r="J68" s="45"/>
      <c r="K68" s="42"/>
    </row>
    <row r="69" spans="2:11" s="41" customFormat="1" ht="409.5" customHeight="1">
      <c r="B69" s="42">
        <v>35</v>
      </c>
      <c r="C69" s="137" t="s">
        <v>213</v>
      </c>
      <c r="D69" s="137"/>
      <c r="E69" s="137"/>
      <c r="F69" s="138" t="s">
        <v>50</v>
      </c>
      <c r="G69" s="138"/>
      <c r="H69" s="43" t="s">
        <v>17</v>
      </c>
      <c r="I69" s="42"/>
      <c r="J69" s="45"/>
      <c r="K69" s="42"/>
    </row>
    <row r="70" spans="2:11" s="41" customFormat="1" ht="201" customHeight="1">
      <c r="B70" s="42">
        <v>36</v>
      </c>
      <c r="C70" s="137" t="s">
        <v>214</v>
      </c>
      <c r="D70" s="137"/>
      <c r="E70" s="137"/>
      <c r="F70" s="138" t="s">
        <v>51</v>
      </c>
      <c r="G70" s="138"/>
      <c r="H70" s="42" t="s">
        <v>14</v>
      </c>
      <c r="I70" s="42"/>
      <c r="J70" s="45"/>
      <c r="K70" s="42"/>
    </row>
    <row r="71" spans="2:11" s="41" customFormat="1" ht="201" customHeight="1">
      <c r="B71" s="42">
        <v>37</v>
      </c>
      <c r="C71" s="137" t="s">
        <v>215</v>
      </c>
      <c r="D71" s="137"/>
      <c r="E71" s="137"/>
      <c r="F71" s="138" t="s">
        <v>52</v>
      </c>
      <c r="G71" s="138"/>
      <c r="H71" s="42" t="s">
        <v>14</v>
      </c>
      <c r="I71" s="42"/>
      <c r="J71" s="45"/>
      <c r="K71" s="42"/>
    </row>
    <row r="72" spans="2:11" s="41" customFormat="1" ht="141" customHeight="1">
      <c r="B72" s="42">
        <v>38</v>
      </c>
      <c r="C72" s="137" t="s">
        <v>53</v>
      </c>
      <c r="D72" s="137"/>
      <c r="E72" s="137"/>
      <c r="F72" s="144" t="s">
        <v>54</v>
      </c>
      <c r="G72" s="144"/>
      <c r="H72" s="42" t="s">
        <v>14</v>
      </c>
      <c r="I72" s="39"/>
      <c r="J72" s="45"/>
      <c r="K72" s="42"/>
    </row>
    <row r="73" spans="2:11" s="41" customFormat="1" ht="228.65" customHeight="1">
      <c r="B73" s="42">
        <v>39</v>
      </c>
      <c r="C73" s="137" t="s">
        <v>55</v>
      </c>
      <c r="D73" s="137"/>
      <c r="E73" s="137"/>
      <c r="F73" s="144" t="s">
        <v>56</v>
      </c>
      <c r="G73" s="144"/>
      <c r="H73" s="42" t="s">
        <v>14</v>
      </c>
      <c r="I73" s="39"/>
      <c r="J73" s="45"/>
      <c r="K73" s="42"/>
    </row>
    <row r="74" spans="2:11" s="41" customFormat="1" ht="228.65" customHeight="1">
      <c r="B74" s="42">
        <v>40</v>
      </c>
      <c r="C74" s="145" t="s">
        <v>130</v>
      </c>
      <c r="D74" s="145"/>
      <c r="E74" s="145"/>
      <c r="F74" s="144" t="s">
        <v>58</v>
      </c>
      <c r="G74" s="144"/>
      <c r="H74" s="42" t="s">
        <v>59</v>
      </c>
      <c r="I74" s="39"/>
      <c r="J74" s="45"/>
      <c r="K74" s="42"/>
    </row>
    <row r="75" spans="2:11" s="41" customFormat="1" ht="228.65" customHeight="1">
      <c r="B75" s="42">
        <v>41</v>
      </c>
      <c r="C75" s="137" t="s">
        <v>60</v>
      </c>
      <c r="D75" s="137"/>
      <c r="E75" s="137"/>
      <c r="F75" s="138" t="s">
        <v>61</v>
      </c>
      <c r="G75" s="138"/>
      <c r="H75" s="32" t="s">
        <v>62</v>
      </c>
      <c r="I75" s="42"/>
      <c r="J75" s="45"/>
      <c r="K75" s="42"/>
    </row>
    <row r="76" spans="2:11" s="41" customFormat="1" ht="201" customHeight="1">
      <c r="B76" s="42">
        <v>42</v>
      </c>
      <c r="C76" s="145" t="s">
        <v>63</v>
      </c>
      <c r="D76" s="145"/>
      <c r="E76" s="145"/>
      <c r="F76" s="138" t="s">
        <v>64</v>
      </c>
      <c r="G76" s="138"/>
      <c r="H76" s="32" t="s">
        <v>62</v>
      </c>
      <c r="I76" s="42"/>
      <c r="J76" s="45"/>
      <c r="K76" s="42"/>
    </row>
    <row r="77" spans="2:11" s="41" customFormat="1" ht="145.65" customHeight="1">
      <c r="B77" s="42">
        <v>43</v>
      </c>
      <c r="C77" s="137" t="s">
        <v>131</v>
      </c>
      <c r="D77" s="137"/>
      <c r="E77" s="137"/>
      <c r="F77" s="138" t="s">
        <v>64</v>
      </c>
      <c r="G77" s="138"/>
      <c r="H77" s="32" t="s">
        <v>23</v>
      </c>
      <c r="I77" s="42"/>
      <c r="J77" s="45"/>
      <c r="K77" s="42"/>
    </row>
    <row r="78" spans="2:11" s="41" customFormat="1" ht="161.5" customHeight="1">
      <c r="B78" s="42">
        <v>44</v>
      </c>
      <c r="C78" s="137" t="s">
        <v>132</v>
      </c>
      <c r="D78" s="137"/>
      <c r="E78" s="137"/>
      <c r="F78" s="138" t="s">
        <v>67</v>
      </c>
      <c r="G78" s="138"/>
      <c r="H78" s="32" t="s">
        <v>14</v>
      </c>
      <c r="I78" s="42"/>
      <c r="J78" s="45"/>
      <c r="K78" s="42"/>
    </row>
    <row r="79" spans="2:11" s="41" customFormat="1" ht="161.5" customHeight="1">
      <c r="B79" s="42">
        <v>45</v>
      </c>
      <c r="C79" s="137" t="s">
        <v>72</v>
      </c>
      <c r="D79" s="137"/>
      <c r="E79" s="137"/>
      <c r="F79" s="138" t="s">
        <v>73</v>
      </c>
      <c r="G79" s="138"/>
      <c r="H79" s="32" t="s">
        <v>68</v>
      </c>
      <c r="I79" s="44">
        <f>+J111</f>
        <v>0</v>
      </c>
      <c r="J79" s="45"/>
      <c r="K79" s="42"/>
    </row>
    <row r="80" spans="2:11" s="41" customFormat="1" ht="136.4" customHeight="1">
      <c r="B80" s="42">
        <v>46</v>
      </c>
      <c r="C80" s="137" t="s">
        <v>133</v>
      </c>
      <c r="D80" s="137"/>
      <c r="E80" s="137"/>
      <c r="F80" s="138" t="s">
        <v>93</v>
      </c>
      <c r="G80" s="138"/>
      <c r="H80" s="32" t="s">
        <v>14</v>
      </c>
      <c r="I80" s="44">
        <f>+J103</f>
        <v>0</v>
      </c>
      <c r="J80" s="45"/>
      <c r="K80" s="42"/>
    </row>
    <row r="81" spans="2:11" s="41" customFormat="1" ht="168" customHeight="1">
      <c r="B81" s="42">
        <v>47</v>
      </c>
      <c r="C81" s="137" t="s">
        <v>76</v>
      </c>
      <c r="D81" s="137"/>
      <c r="E81" s="137"/>
      <c r="F81" s="138" t="s">
        <v>77</v>
      </c>
      <c r="G81" s="138"/>
      <c r="H81" s="32" t="s">
        <v>59</v>
      </c>
      <c r="I81" s="44"/>
      <c r="J81" s="45"/>
      <c r="K81" s="42">
        <v>0</v>
      </c>
    </row>
    <row r="82" spans="2:11" s="41" customFormat="1" ht="176.4" customHeight="1">
      <c r="B82" s="42">
        <v>48</v>
      </c>
      <c r="C82" s="137" t="s">
        <v>134</v>
      </c>
      <c r="D82" s="137"/>
      <c r="E82" s="137"/>
      <c r="F82" s="146" t="s">
        <v>70</v>
      </c>
      <c r="G82" s="147"/>
      <c r="H82" s="31" t="s">
        <v>135</v>
      </c>
      <c r="I82" s="47"/>
      <c r="J82" s="47"/>
      <c r="K82" s="47"/>
    </row>
    <row r="83" spans="2:11" s="41" customFormat="1" ht="162.65" customHeight="1">
      <c r="B83" s="42">
        <v>49</v>
      </c>
      <c r="C83" s="145" t="s">
        <v>74</v>
      </c>
      <c r="D83" s="145"/>
      <c r="E83" s="145"/>
      <c r="F83" s="146" t="s">
        <v>136</v>
      </c>
      <c r="G83" s="147"/>
      <c r="H83" s="31" t="s">
        <v>12</v>
      </c>
      <c r="I83" s="31"/>
      <c r="J83" s="31"/>
      <c r="K83" s="31"/>
    </row>
    <row r="84" spans="2:11" s="41" customFormat="1" ht="196.4" customHeight="1">
      <c r="B84" s="42">
        <v>50</v>
      </c>
      <c r="C84" s="145" t="s">
        <v>82</v>
      </c>
      <c r="D84" s="145"/>
      <c r="E84" s="145"/>
      <c r="F84" s="146" t="s">
        <v>95</v>
      </c>
      <c r="G84" s="147"/>
      <c r="H84" s="31" t="s">
        <v>135</v>
      </c>
      <c r="I84" s="31"/>
      <c r="J84" s="31"/>
      <c r="K84" s="31"/>
    </row>
    <row r="85" spans="2:11" s="41" customFormat="1" ht="23">
      <c r="B85" s="149" t="s">
        <v>137</v>
      </c>
      <c r="C85" s="150"/>
      <c r="D85" s="151"/>
      <c r="E85" s="48" t="s">
        <v>138</v>
      </c>
      <c r="F85" s="48"/>
      <c r="G85" s="48" t="s">
        <v>139</v>
      </c>
      <c r="H85" s="48" t="s">
        <v>140</v>
      </c>
      <c r="I85" s="46" t="s">
        <v>141</v>
      </c>
      <c r="J85" s="48" t="s">
        <v>4</v>
      </c>
      <c r="K85" s="48" t="s">
        <v>3</v>
      </c>
    </row>
    <row r="86" spans="2:11" s="41" customFormat="1" ht="23">
      <c r="B86" s="46"/>
      <c r="C86" s="46"/>
      <c r="D86" s="46"/>
      <c r="E86" s="48"/>
      <c r="F86" s="48"/>
      <c r="G86" s="48"/>
      <c r="H86" s="48"/>
      <c r="I86" s="46"/>
      <c r="J86" s="48"/>
      <c r="K86" s="48"/>
    </row>
    <row r="87" spans="2:11" s="41" customFormat="1" ht="14.4" customHeight="1">
      <c r="B87" s="49"/>
      <c r="C87" s="46"/>
      <c r="D87" s="46"/>
      <c r="E87" s="48"/>
      <c r="F87" s="48"/>
      <c r="G87" s="48"/>
      <c r="H87" s="48"/>
      <c r="I87" s="46"/>
      <c r="J87" s="48"/>
      <c r="K87" s="48"/>
    </row>
    <row r="88" spans="2:11" s="41" customFormat="1" ht="23">
      <c r="B88" s="143" t="s">
        <v>142</v>
      </c>
      <c r="C88" s="143"/>
      <c r="D88" s="143"/>
      <c r="E88" s="143"/>
      <c r="F88" s="50"/>
      <c r="G88" s="50"/>
      <c r="H88" s="50"/>
      <c r="I88" s="43"/>
      <c r="J88" s="49"/>
      <c r="K88" s="48"/>
    </row>
    <row r="89" spans="2:11" s="41" customFormat="1" ht="23">
      <c r="B89" s="148" t="s">
        <v>120</v>
      </c>
      <c r="C89" s="148"/>
      <c r="D89" s="148"/>
      <c r="E89" s="46">
        <v>0</v>
      </c>
      <c r="F89" s="50"/>
      <c r="G89" s="43"/>
      <c r="H89" s="43"/>
      <c r="I89" s="51"/>
      <c r="J89" s="52">
        <f>I89*H89*G89*E89</f>
        <v>0</v>
      </c>
      <c r="K89" s="48"/>
    </row>
    <row r="90" spans="2:11" s="41" customFormat="1" ht="23">
      <c r="B90" s="152" t="s">
        <v>143</v>
      </c>
      <c r="C90" s="152"/>
      <c r="D90" s="152"/>
      <c r="E90" s="40"/>
      <c r="F90" s="50"/>
      <c r="G90" s="50"/>
      <c r="H90" s="50"/>
      <c r="I90" s="51"/>
      <c r="J90" s="52">
        <f>SUM(J89:J89)</f>
        <v>0</v>
      </c>
      <c r="K90" s="43" t="s">
        <v>17</v>
      </c>
    </row>
    <row r="91" spans="2:11" s="41" customFormat="1" ht="23">
      <c r="B91" s="43"/>
      <c r="C91" s="53"/>
      <c r="D91" s="43"/>
      <c r="E91" s="40"/>
      <c r="F91" s="50"/>
      <c r="G91" s="50"/>
      <c r="H91" s="50"/>
      <c r="I91" s="51"/>
      <c r="J91" s="43"/>
      <c r="K91" s="43"/>
    </row>
    <row r="92" spans="2:11" s="41" customFormat="1">
      <c r="B92" s="33"/>
      <c r="C92" s="32"/>
      <c r="D92" s="32"/>
      <c r="E92" s="34"/>
      <c r="F92" s="34"/>
      <c r="G92" s="34"/>
      <c r="H92" s="34"/>
      <c r="I92" s="32"/>
      <c r="J92" s="34"/>
      <c r="K92" s="33"/>
    </row>
    <row r="93" spans="2:11" s="41" customFormat="1">
      <c r="B93" s="155" t="s">
        <v>286</v>
      </c>
      <c r="C93" s="155"/>
      <c r="D93" s="155"/>
      <c r="E93" s="54"/>
      <c r="F93" s="54"/>
      <c r="G93" s="34"/>
      <c r="H93" s="34"/>
      <c r="I93" s="32"/>
      <c r="J93" s="34"/>
      <c r="K93" s="33"/>
    </row>
    <row r="94" spans="2:11" s="41" customFormat="1">
      <c r="B94" s="154" t="s">
        <v>144</v>
      </c>
      <c r="C94" s="154"/>
      <c r="D94" s="154"/>
      <c r="E94" s="55"/>
      <c r="F94" s="55"/>
      <c r="G94" s="34"/>
      <c r="H94" s="34"/>
      <c r="I94" s="32"/>
      <c r="J94" s="56">
        <f>+J21</f>
        <v>0</v>
      </c>
      <c r="K94" s="33"/>
    </row>
    <row r="95" spans="2:11" s="41" customFormat="1">
      <c r="B95" s="154" t="s">
        <v>145</v>
      </c>
      <c r="C95" s="154"/>
      <c r="D95" s="154"/>
      <c r="E95" s="55"/>
      <c r="F95" s="55"/>
      <c r="G95" s="34"/>
      <c r="H95" s="34"/>
      <c r="I95" s="32"/>
      <c r="J95" s="56">
        <f>J94*0.1</f>
        <v>0</v>
      </c>
      <c r="K95" s="33"/>
    </row>
    <row r="96" spans="2:11" s="41" customFormat="1">
      <c r="B96" s="153" t="s">
        <v>143</v>
      </c>
      <c r="C96" s="153"/>
      <c r="D96" s="153"/>
      <c r="E96" s="55"/>
      <c r="F96" s="55"/>
      <c r="G96" s="34"/>
      <c r="H96" s="34"/>
      <c r="I96" s="32"/>
      <c r="J96" s="56">
        <f>SUM(J94:J95)</f>
        <v>0</v>
      </c>
      <c r="K96" s="32"/>
    </row>
    <row r="97" spans="1:30" s="41" customFormat="1">
      <c r="B97" s="153" t="s">
        <v>143</v>
      </c>
      <c r="C97" s="153"/>
      <c r="D97" s="153"/>
      <c r="E97" s="55"/>
      <c r="F97" s="55"/>
      <c r="G97" s="34"/>
      <c r="H97" s="34"/>
      <c r="I97" s="32"/>
      <c r="J97" s="56">
        <f>ROUND(J96,0)</f>
        <v>0</v>
      </c>
      <c r="K97" s="32" t="s">
        <v>10</v>
      </c>
    </row>
    <row r="98" spans="1:30" s="41" customFormat="1">
      <c r="B98" s="155"/>
      <c r="C98" s="155"/>
      <c r="D98" s="155"/>
      <c r="E98" s="24"/>
      <c r="F98" s="34"/>
      <c r="G98" s="34"/>
      <c r="H98" s="34"/>
      <c r="I98" s="39"/>
      <c r="J98" s="32"/>
      <c r="K98" s="32"/>
    </row>
    <row r="99" spans="1:30" s="41" customFormat="1">
      <c r="B99" s="155" t="s">
        <v>246</v>
      </c>
      <c r="C99" s="155"/>
      <c r="D99" s="155"/>
      <c r="E99" s="54"/>
      <c r="F99" s="54"/>
      <c r="G99" s="34"/>
      <c r="H99" s="34"/>
      <c r="I99" s="32"/>
      <c r="J99" s="34"/>
      <c r="K99" s="33"/>
    </row>
    <row r="100" spans="1:30" s="41" customFormat="1">
      <c r="B100" s="154" t="s">
        <v>144</v>
      </c>
      <c r="C100" s="154"/>
      <c r="D100" s="154"/>
      <c r="E100" s="55"/>
      <c r="F100" s="55"/>
      <c r="G100" s="34"/>
      <c r="H100" s="34"/>
      <c r="I100" s="32"/>
      <c r="J100" s="56">
        <f>+J22</f>
        <v>0</v>
      </c>
      <c r="K100" s="33"/>
    </row>
    <row r="101" spans="1:30" s="41" customFormat="1">
      <c r="B101" s="154" t="s">
        <v>145</v>
      </c>
      <c r="C101" s="154"/>
      <c r="D101" s="154"/>
      <c r="E101" s="55"/>
      <c r="F101" s="55"/>
      <c r="G101" s="34"/>
      <c r="H101" s="34"/>
      <c r="I101" s="32"/>
      <c r="J101" s="56">
        <f>J100*0.1</f>
        <v>0</v>
      </c>
      <c r="K101" s="33"/>
    </row>
    <row r="102" spans="1:30" s="41" customFormat="1">
      <c r="B102" s="153" t="s">
        <v>143</v>
      </c>
      <c r="C102" s="153"/>
      <c r="D102" s="153"/>
      <c r="E102" s="55"/>
      <c r="F102" s="55"/>
      <c r="G102" s="34"/>
      <c r="H102" s="34"/>
      <c r="I102" s="32"/>
      <c r="J102" s="56">
        <f>SUM(J100:J101)</f>
        <v>0</v>
      </c>
      <c r="K102" s="32"/>
    </row>
    <row r="103" spans="1:30" s="41" customFormat="1">
      <c r="B103" s="153" t="s">
        <v>143</v>
      </c>
      <c r="C103" s="153"/>
      <c r="D103" s="153"/>
      <c r="E103" s="55"/>
      <c r="F103" s="55"/>
      <c r="G103" s="34"/>
      <c r="H103" s="34"/>
      <c r="I103" s="32"/>
      <c r="J103" s="56">
        <f>ROUND(J102,0)</f>
        <v>0</v>
      </c>
      <c r="K103" s="32" t="s">
        <v>21</v>
      </c>
    </row>
    <row r="104" spans="1:30" s="41" customFormat="1">
      <c r="B104" s="154"/>
      <c r="C104" s="154"/>
      <c r="D104" s="154"/>
      <c r="E104" s="24"/>
      <c r="F104" s="24"/>
      <c r="G104" s="34"/>
      <c r="H104" s="34"/>
      <c r="I104" s="32"/>
      <c r="J104" s="56"/>
    </row>
    <row r="105" spans="1:30" s="41" customFormat="1">
      <c r="B105" s="154"/>
      <c r="C105" s="154"/>
      <c r="D105" s="154"/>
      <c r="E105" s="24"/>
      <c r="F105" s="24"/>
      <c r="G105" s="141"/>
      <c r="H105" s="141"/>
      <c r="I105" s="141"/>
      <c r="J105" s="56"/>
      <c r="K105" s="33"/>
    </row>
    <row r="106" spans="1:30" s="41" customFormat="1">
      <c r="B106" s="154"/>
      <c r="C106" s="154"/>
      <c r="D106" s="154"/>
      <c r="E106" s="54"/>
      <c r="F106" s="54"/>
      <c r="G106" s="54"/>
      <c r="H106" s="34"/>
      <c r="I106" s="32"/>
      <c r="J106" s="56"/>
      <c r="K106" s="33"/>
    </row>
    <row r="107" spans="1:30">
      <c r="B107" s="33"/>
      <c r="C107" s="32"/>
      <c r="D107" s="32"/>
      <c r="E107" s="34"/>
      <c r="F107" s="34"/>
      <c r="G107" s="34"/>
      <c r="H107" s="34"/>
      <c r="I107" s="32"/>
      <c r="J107" s="34"/>
      <c r="K107" s="34"/>
    </row>
    <row r="108" spans="1:30">
      <c r="B108" s="155"/>
      <c r="C108" s="155"/>
      <c r="D108" s="155"/>
      <c r="E108" s="24"/>
      <c r="F108" s="24"/>
      <c r="G108" s="34"/>
      <c r="H108" s="34"/>
      <c r="I108" s="32"/>
      <c r="J108" s="34"/>
      <c r="K108" s="34"/>
    </row>
    <row r="109" spans="1:30">
      <c r="B109" s="154"/>
      <c r="C109" s="154"/>
      <c r="D109" s="154"/>
      <c r="E109" s="24"/>
      <c r="F109" s="24"/>
      <c r="G109" s="141"/>
      <c r="H109" s="141"/>
      <c r="I109" s="141"/>
      <c r="J109" s="56"/>
      <c r="K109" s="32"/>
    </row>
    <row r="110" spans="1:30" s="34" customFormat="1">
      <c r="A110" s="58"/>
      <c r="B110" s="33"/>
      <c r="C110" s="32"/>
      <c r="D110" s="32"/>
      <c r="I110" s="32"/>
      <c r="J110" s="56"/>
      <c r="L110" s="23"/>
      <c r="M110" s="23"/>
      <c r="N110" s="23"/>
      <c r="O110" s="23"/>
      <c r="P110" s="23"/>
      <c r="Q110" s="23"/>
      <c r="R110" s="23"/>
      <c r="S110" s="23"/>
      <c r="T110" s="23"/>
      <c r="U110" s="23"/>
      <c r="V110" s="23"/>
      <c r="W110" s="23"/>
      <c r="X110" s="23"/>
      <c r="Y110" s="23"/>
      <c r="Z110" s="23"/>
      <c r="AA110" s="23"/>
      <c r="AB110" s="23"/>
      <c r="AC110" s="23"/>
      <c r="AD110" s="23"/>
    </row>
    <row r="111" spans="1:30" s="34" customFormat="1">
      <c r="A111" s="58"/>
      <c r="B111" s="33"/>
      <c r="C111" s="32"/>
      <c r="D111" s="32"/>
      <c r="I111" s="32"/>
      <c r="J111" s="56"/>
      <c r="K111" s="32"/>
      <c r="L111" s="23"/>
      <c r="M111" s="23"/>
      <c r="N111" s="23"/>
      <c r="O111" s="23"/>
      <c r="P111" s="23"/>
      <c r="Q111" s="23"/>
      <c r="R111" s="23"/>
      <c r="S111" s="23"/>
      <c r="T111" s="23"/>
      <c r="U111" s="23"/>
      <c r="V111" s="23"/>
      <c r="W111" s="23"/>
      <c r="X111" s="23"/>
      <c r="Y111" s="23"/>
      <c r="Z111" s="23"/>
      <c r="AA111" s="23"/>
      <c r="AB111" s="23"/>
      <c r="AC111" s="23"/>
      <c r="AD111" s="23"/>
    </row>
    <row r="112" spans="1:30">
      <c r="J112" s="56"/>
    </row>
  </sheetData>
  <mergeCells count="137">
    <mergeCell ref="B94:D94"/>
    <mergeCell ref="B95:D95"/>
    <mergeCell ref="B105:D105"/>
    <mergeCell ref="G105:I105"/>
    <mergeCell ref="B106:D106"/>
    <mergeCell ref="G109:I109"/>
    <mergeCell ref="B109:D109"/>
    <mergeCell ref="B104:D104"/>
    <mergeCell ref="B108:D108"/>
    <mergeCell ref="B96:D96"/>
    <mergeCell ref="B97:D97"/>
    <mergeCell ref="B98:D98"/>
    <mergeCell ref="B99:D99"/>
    <mergeCell ref="B100:D100"/>
    <mergeCell ref="B101:D101"/>
    <mergeCell ref="B102:D102"/>
    <mergeCell ref="B103:D103"/>
    <mergeCell ref="B93:D93"/>
    <mergeCell ref="C84:E84"/>
    <mergeCell ref="F84:G84"/>
    <mergeCell ref="B85:D85"/>
    <mergeCell ref="B88:E88"/>
    <mergeCell ref="B89:D89"/>
    <mergeCell ref="B90:D90"/>
    <mergeCell ref="C81:E81"/>
    <mergeCell ref="F81:G81"/>
    <mergeCell ref="C82:E82"/>
    <mergeCell ref="F82:G82"/>
    <mergeCell ref="C83:E83"/>
    <mergeCell ref="F83:G83"/>
    <mergeCell ref="C78:E78"/>
    <mergeCell ref="F78:G78"/>
    <mergeCell ref="C79:E79"/>
    <mergeCell ref="F79:G79"/>
    <mergeCell ref="C80:E80"/>
    <mergeCell ref="F80:G80"/>
    <mergeCell ref="C75:E75"/>
    <mergeCell ref="F75:G75"/>
    <mergeCell ref="C76:E76"/>
    <mergeCell ref="F76:G76"/>
    <mergeCell ref="C77:E77"/>
    <mergeCell ref="F77:G77"/>
    <mergeCell ref="C72:E72"/>
    <mergeCell ref="F72:G72"/>
    <mergeCell ref="C73:E73"/>
    <mergeCell ref="F73:G73"/>
    <mergeCell ref="C74:E74"/>
    <mergeCell ref="F74:G74"/>
    <mergeCell ref="C69:E69"/>
    <mergeCell ref="F69:G69"/>
    <mergeCell ref="C70:E70"/>
    <mergeCell ref="F70:G70"/>
    <mergeCell ref="C71:E71"/>
    <mergeCell ref="F71:G71"/>
    <mergeCell ref="C66:E66"/>
    <mergeCell ref="F66:G66"/>
    <mergeCell ref="C67:E67"/>
    <mergeCell ref="F67:G67"/>
    <mergeCell ref="C68:E68"/>
    <mergeCell ref="F68:G68"/>
    <mergeCell ref="C63:E63"/>
    <mergeCell ref="F63:G63"/>
    <mergeCell ref="C64:E64"/>
    <mergeCell ref="F64:G64"/>
    <mergeCell ref="C65:E65"/>
    <mergeCell ref="F65:G65"/>
    <mergeCell ref="C60:E60"/>
    <mergeCell ref="F60:G60"/>
    <mergeCell ref="C61:E61"/>
    <mergeCell ref="F61:G61"/>
    <mergeCell ref="C62:E62"/>
    <mergeCell ref="F62:G62"/>
    <mergeCell ref="C57:E57"/>
    <mergeCell ref="F57:G57"/>
    <mergeCell ref="C58:E58"/>
    <mergeCell ref="F58:G58"/>
    <mergeCell ref="C59:E59"/>
    <mergeCell ref="F59:G59"/>
    <mergeCell ref="C54:E54"/>
    <mergeCell ref="F54:G54"/>
    <mergeCell ref="C55:E55"/>
    <mergeCell ref="F55:G55"/>
    <mergeCell ref="C56:E56"/>
    <mergeCell ref="F56:G56"/>
    <mergeCell ref="C51:E51"/>
    <mergeCell ref="F51:G51"/>
    <mergeCell ref="C52:E52"/>
    <mergeCell ref="F52:G52"/>
    <mergeCell ref="C53:E53"/>
    <mergeCell ref="F53:G53"/>
    <mergeCell ref="C48:E48"/>
    <mergeCell ref="F48:G48"/>
    <mergeCell ref="C49:E49"/>
    <mergeCell ref="F49:G49"/>
    <mergeCell ref="C50:E50"/>
    <mergeCell ref="F50:G50"/>
    <mergeCell ref="C45:E45"/>
    <mergeCell ref="F45:G45"/>
    <mergeCell ref="C46:E46"/>
    <mergeCell ref="F46:G46"/>
    <mergeCell ref="C47:E47"/>
    <mergeCell ref="F47:G47"/>
    <mergeCell ref="C42:E42"/>
    <mergeCell ref="F42:G42"/>
    <mergeCell ref="C43:E43"/>
    <mergeCell ref="F43:G43"/>
    <mergeCell ref="C44:E44"/>
    <mergeCell ref="F44:G44"/>
    <mergeCell ref="C39:E39"/>
    <mergeCell ref="F39:G39"/>
    <mergeCell ref="C40:E40"/>
    <mergeCell ref="F40:G40"/>
    <mergeCell ref="C41:E41"/>
    <mergeCell ref="F41:G41"/>
    <mergeCell ref="C37:E37"/>
    <mergeCell ref="F37:G37"/>
    <mergeCell ref="C38:E38"/>
    <mergeCell ref="F38:G38"/>
    <mergeCell ref="B32:J32"/>
    <mergeCell ref="C34:E34"/>
    <mergeCell ref="F34:G34"/>
    <mergeCell ref="C35:E35"/>
    <mergeCell ref="F35:G35"/>
    <mergeCell ref="C36:E36"/>
    <mergeCell ref="F36:G36"/>
    <mergeCell ref="B15:K15"/>
    <mergeCell ref="C25:D25"/>
    <mergeCell ref="C26:D26"/>
    <mergeCell ref="C27:D27"/>
    <mergeCell ref="E9:K9"/>
    <mergeCell ref="B13:B14"/>
    <mergeCell ref="C13:C14"/>
    <mergeCell ref="D13:D14"/>
    <mergeCell ref="E13:E14"/>
    <mergeCell ref="G13:I13"/>
    <mergeCell ref="J13:J14"/>
    <mergeCell ref="K13:K1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73F637-BC5B-4DB1-8DAE-509C533966AF}">
  <sheetPr filterMode="1"/>
  <dimension ref="B1:BR56"/>
  <sheetViews>
    <sheetView zoomScale="59" workbookViewId="0">
      <selection activeCell="H59" sqref="H59"/>
    </sheetView>
  </sheetViews>
  <sheetFormatPr defaultColWidth="8.90625" defaultRowHeight="21.5"/>
  <cols>
    <col min="1" max="2" width="8.90625" style="17"/>
    <col min="3" max="3" width="83.453125" style="18" customWidth="1"/>
    <col min="4" max="4" width="18.54296875" style="68" customWidth="1"/>
    <col min="5" max="9" width="16" style="62" customWidth="1"/>
    <col min="10" max="10" width="16" style="31" customWidth="1"/>
    <col min="11" max="11" width="16" style="62" customWidth="1"/>
    <col min="12" max="12" width="16" style="31" customWidth="1"/>
    <col min="13" max="20" width="16" style="62" customWidth="1"/>
    <col min="21" max="21" width="16" style="31" customWidth="1"/>
    <col min="22" max="28" width="16" style="62" customWidth="1"/>
    <col min="29" max="31" width="16" style="31" customWidth="1"/>
    <col min="32" max="35" width="16" style="62" customWidth="1"/>
    <col min="36" max="37" width="13.453125" style="17" customWidth="1"/>
    <col min="38" max="39" width="12.6328125" style="17" customWidth="1"/>
    <col min="40" max="40" width="14.6328125" style="23" customWidth="1"/>
    <col min="41" max="41" width="12.6328125" style="23" customWidth="1"/>
    <col min="42" max="47" width="8.90625" style="17"/>
    <col min="48" max="48" width="14.36328125" style="17" customWidth="1"/>
    <col min="49" max="55" width="8.90625" style="17"/>
    <col min="56" max="57" width="8.90625" style="23"/>
    <col min="58" max="59" width="8.90625" style="17"/>
    <col min="60" max="60" width="15.90625" style="17" customWidth="1"/>
    <col min="61" max="61" width="12.6328125" style="17" customWidth="1"/>
    <col min="62" max="65" width="8.90625" style="17"/>
    <col min="66" max="66" width="14" style="17" customWidth="1"/>
    <col min="67" max="67" width="15.90625" style="17" customWidth="1"/>
    <col min="68" max="68" width="13.08984375" style="17" customWidth="1"/>
    <col min="69" max="69" width="12.6328125" style="17" customWidth="1"/>
    <col min="70" max="16384" width="8.90625" style="17"/>
  </cols>
  <sheetData>
    <row r="1" spans="2:70" ht="22" thickBot="1">
      <c r="D1" s="69"/>
      <c r="E1" s="131">
        <v>1</v>
      </c>
      <c r="F1" s="131"/>
      <c r="G1" s="131">
        <v>1</v>
      </c>
      <c r="H1" s="131"/>
      <c r="I1" s="131">
        <v>1</v>
      </c>
      <c r="J1" s="130"/>
      <c r="K1" s="131">
        <v>1</v>
      </c>
      <c r="L1" s="130"/>
      <c r="M1" s="131">
        <v>1</v>
      </c>
      <c r="N1" s="131"/>
      <c r="O1" s="131">
        <v>1</v>
      </c>
      <c r="P1" s="131"/>
      <c r="Q1" s="131">
        <v>1</v>
      </c>
      <c r="R1" s="131"/>
      <c r="S1" s="131"/>
      <c r="T1" s="131"/>
      <c r="U1" s="130"/>
      <c r="V1" s="131"/>
      <c r="W1" s="131"/>
      <c r="X1" s="131"/>
      <c r="Y1" s="131"/>
      <c r="Z1" s="131"/>
      <c r="AA1" s="131"/>
      <c r="AB1" s="131"/>
      <c r="AC1" s="130"/>
      <c r="AD1" s="130"/>
      <c r="AE1" s="130"/>
      <c r="AF1" s="131"/>
      <c r="AG1" s="131"/>
      <c r="AH1" s="131"/>
      <c r="AI1" s="77"/>
    </row>
    <row r="2" spans="2:70" ht="79.400000000000006" customHeight="1">
      <c r="B2" s="19" t="s">
        <v>89</v>
      </c>
      <c r="C2" s="61" t="s">
        <v>90</v>
      </c>
      <c r="D2" s="20" t="s">
        <v>91</v>
      </c>
      <c r="E2" s="20" t="str">
        <f>'874+619 LHS MNB '!C5</f>
        <v>874+619 MNB LHS</v>
      </c>
      <c r="F2" s="20" t="str">
        <f>'874+619 RHS MNB'!C5</f>
        <v>874+619 MNB LHS</v>
      </c>
      <c r="G2" s="20" t="str">
        <f>'871+223 LHS MNB'!C5</f>
        <v>871+223 MNB LHS</v>
      </c>
      <c r="H2" s="20" t="str">
        <f>'871+223 RHS MNB'!C5</f>
        <v>871+223 MNB RHS</v>
      </c>
      <c r="I2" s="20" t="str">
        <f>'869+999 LHS MNB'!C5</f>
        <v>869+999 MNB LHS</v>
      </c>
      <c r="J2" s="20" t="str">
        <f>'864+905 MNB LHS'!C5</f>
        <v>864+905 MNB RHS</v>
      </c>
      <c r="K2" s="20" t="str">
        <f>'869+999 RHS MNB'!C5</f>
        <v>869+999 MNB RHS</v>
      </c>
      <c r="L2" s="20" t="str">
        <f>'864+905 MNB RHS '!C5</f>
        <v>864+905 MNB RHS</v>
      </c>
      <c r="M2" s="20" t="str">
        <f>'864+250 MNB LHS '!C5</f>
        <v>864+250 MNB LHS</v>
      </c>
      <c r="N2" s="20" t="str">
        <f>'864+250 MNB RHS'!C5</f>
        <v>864+250 MNB RHS</v>
      </c>
      <c r="O2" s="20" t="str">
        <f>'858+884 MNB LHS '!C5</f>
        <v>858+884 MNB LHS</v>
      </c>
      <c r="P2" s="20" t="str">
        <f>'858+884 MNB RHS'!C5</f>
        <v>858+884 MNB RHS</v>
      </c>
      <c r="Q2" s="20" t="str">
        <f>'856+077 MNB LHS'!C5</f>
        <v>856+077 MNB LHS</v>
      </c>
      <c r="R2" s="20" t="str">
        <f>'856+077 MNB RHS'!C5</f>
        <v>856+077 MNB RHS</v>
      </c>
      <c r="S2" s="20" t="str">
        <f>'855+824 MNB LHS'!C5</f>
        <v>855+824 MNB LHS</v>
      </c>
      <c r="T2" s="20" t="str">
        <f>'855+824 MNB RHS'!C5</f>
        <v>855+824 MNB RHS</v>
      </c>
      <c r="U2" s="94" t="str">
        <f>'855+575 MNB LHS'!C5</f>
        <v>855+575 MNB LHS</v>
      </c>
      <c r="V2" s="20" t="str">
        <f>'855+575 MNB RHS'!C5</f>
        <v>855+575 MNB RHS</v>
      </c>
      <c r="W2" s="20" t="str">
        <f>'854+040 MNB LHS'!C5</f>
        <v>854+040 MNB LHS</v>
      </c>
      <c r="X2" s="20" t="str">
        <f>'854+040 MNB RHS'!C5</f>
        <v>854+040 MNB RHS</v>
      </c>
      <c r="Y2" s="20" t="str">
        <f>'852+088 MNB RHS'!C5</f>
        <v>852+088 MNB RHS</v>
      </c>
      <c r="Z2" s="20" t="str">
        <f>'851+884 MNB LHS'!C5</f>
        <v>851+884 MNB LHS</v>
      </c>
      <c r="AA2" s="20" t="str">
        <f>'851+884 MNB RHS'!C5</f>
        <v>851+884 MNB RHS</v>
      </c>
      <c r="AB2" s="20" t="str">
        <f>'842+429 MNB LHS'!C5</f>
        <v>842+429 MNB LHS</v>
      </c>
      <c r="AC2" s="20" t="str">
        <f>'842+429 MNB RHS'!C5</f>
        <v>842+429 MNB RHS</v>
      </c>
      <c r="AD2" s="20" t="str">
        <f>'840+104 MNB LHS'!C5</f>
        <v>840+104 MNB LHS</v>
      </c>
      <c r="AE2" s="20" t="str">
        <f>'840+104 MNB RHS'!C5</f>
        <v>840+104 MNB RHS</v>
      </c>
      <c r="AF2" s="20" t="str">
        <f>'834+629 MNB LHS'!C5</f>
        <v>834+629 MNB LHS</v>
      </c>
      <c r="AG2" s="20" t="str">
        <f>'834+629 MNB RHS'!C5</f>
        <v>834+629 MNB RHS</v>
      </c>
      <c r="AH2" s="20" t="str">
        <f>'832+204 MNB LHS'!C5</f>
        <v>832+204 MNB LHS</v>
      </c>
      <c r="AI2" s="20" t="str">
        <f>'832+204 MNB RHS'!C5</f>
        <v>832+204 MNB RHS</v>
      </c>
      <c r="AJ2" s="20" t="str">
        <f>+'830+758 MNB LHS'!C5</f>
        <v>830+758 MNB LHS</v>
      </c>
      <c r="AK2" s="20" t="str">
        <f>+'830+758 MNB RHS'!C5</f>
        <v>830+758 MNB RHS</v>
      </c>
      <c r="AL2" s="20" t="str">
        <f>+'828+091 MNB LHS'!C5</f>
        <v>828+091 MNB LHS</v>
      </c>
      <c r="AM2" s="20" t="str">
        <f>+'828+091 MNB RHS'!C5</f>
        <v>828+091 MNB RHS</v>
      </c>
      <c r="AN2" s="20" t="str">
        <f>+'825+052 MNB LHS)'!C5</f>
        <v>825+052 MNB LHS</v>
      </c>
      <c r="AO2" s="20" t="str">
        <f>+'825+052 MNB RHS'!C5</f>
        <v>825+052 MNB RHS</v>
      </c>
      <c r="AP2" s="20" t="str">
        <f>+'824+525 MNB LHS'!C5</f>
        <v>824+525 MNB LHS</v>
      </c>
      <c r="AQ2" s="20" t="str">
        <f>+'824+525 MNB RHS'!C5</f>
        <v>824+525 MNB RHS</v>
      </c>
      <c r="AR2" s="20" t="str">
        <f>+'816+471 MNB LHS'!C5</f>
        <v>816+471 MNB LHS</v>
      </c>
      <c r="AS2" s="20" t="str">
        <f>+'816+471 MNB RHS'!C5</f>
        <v>816+471 MNB RHS</v>
      </c>
      <c r="AT2" s="20" t="str">
        <f>+'815+381 MNB LHS'!C5</f>
        <v>815+381 MNB LHS</v>
      </c>
      <c r="AU2" s="20" t="str">
        <f>+'815+381 MNB RHS'!C5</f>
        <v>815+381 MNB RHS</v>
      </c>
      <c r="AV2" s="20" t="str">
        <f>+'814+245 MNB LHS '!C5</f>
        <v>814+245 MNB LHS</v>
      </c>
      <c r="AW2" s="20" t="str">
        <f>+'814+245 MNB RHS'!C5</f>
        <v>814+245 MNB RHS</v>
      </c>
      <c r="AX2" s="20" t="str">
        <f>+'814+789 PUP BHS'!C5</f>
        <v>841+789 PUP BHS</v>
      </c>
      <c r="AY2" s="20" t="str">
        <f>+'818+574 PUP BHS'!C5</f>
        <v>818+574 PUP BHS</v>
      </c>
      <c r="AZ2" s="20" t="str">
        <f>+'821+162 PUP BHS'!C5</f>
        <v>821+162 PUP BHS</v>
      </c>
      <c r="BA2" s="20" t="str">
        <f>+'866+228 PUP BHS'!C5</f>
        <v>866+228 PUP BHS</v>
      </c>
      <c r="BB2" s="20" t="str">
        <f>+'833+700 VUP LHS'!C5</f>
        <v>833+700 VUP LHS</v>
      </c>
      <c r="BC2" s="20" t="str">
        <f>+'833+700 VUP RHS'!C5</f>
        <v>833+700 VUP RHS</v>
      </c>
      <c r="BD2" s="20" t="str">
        <f>+'843+964 VUP LHS'!C5</f>
        <v>843+964 VUP LHS</v>
      </c>
      <c r="BE2" s="20" t="str">
        <f>+'843+964 VUP RHS'!C5</f>
        <v>843+964 VUP RHS</v>
      </c>
      <c r="BF2" s="20" t="str">
        <f>+'827+917 FO BHS'!C5</f>
        <v>827+917 FO BHS</v>
      </c>
      <c r="BG2" s="20" t="str">
        <f>+'856+060 FO UDL'!C5</f>
        <v>856+060 FO UDL</v>
      </c>
      <c r="BH2" s="20" t="str">
        <f>+'872+780 FO LHS'!C5</f>
        <v>872+780 FO LHS</v>
      </c>
      <c r="BI2" s="20" t="str">
        <f>+'872+780 FO RHS'!C5</f>
        <v>872+780 FO RHS</v>
      </c>
      <c r="BJ2" s="20" t="str">
        <f>+'875+680 FO LHS '!C5</f>
        <v>875+680 FO LHS</v>
      </c>
      <c r="BK2" s="20" t="str">
        <f>+'875+680 FO RHS'!C5</f>
        <v>875+680 FO RHS</v>
      </c>
      <c r="BL2" s="20" t="str">
        <f>+'839+656 MJB LHS'!C5</f>
        <v>839+656 MJB LHS</v>
      </c>
      <c r="BM2" s="20" t="str">
        <f>+'839+656 MJB RHS'!C5</f>
        <v>839+656 MJB RHS</v>
      </c>
      <c r="BN2" s="95" t="str">
        <f>+'866+244 MJB LHS'!C5</f>
        <v>866+244 MJB LHS</v>
      </c>
      <c r="BO2" s="95" t="str">
        <f>+'866+244 MJB RHS'!C5</f>
        <v>866+244 MJB RHS</v>
      </c>
      <c r="BP2" s="20" t="str">
        <f>+'878+725 ROB LHS'!C5</f>
        <v>878+725 ROB LHS</v>
      </c>
      <c r="BQ2" s="20" t="str">
        <f>+'878+725 ROB RHS'!C5</f>
        <v>878+725 ROB RHS</v>
      </c>
    </row>
    <row r="3" spans="2:70" ht="52.75" hidden="1" customHeight="1">
      <c r="B3" s="59">
        <v>1</v>
      </c>
      <c r="C3" s="64" t="s">
        <v>7</v>
      </c>
      <c r="D3" s="1">
        <f>SUM(E3:BQ3)</f>
        <v>0</v>
      </c>
      <c r="E3" s="1">
        <v>0</v>
      </c>
      <c r="F3" s="1">
        <v>0</v>
      </c>
      <c r="G3" s="1">
        <v>0</v>
      </c>
      <c r="H3" s="1">
        <v>0</v>
      </c>
      <c r="I3" s="1">
        <v>0</v>
      </c>
      <c r="J3" s="1">
        <v>0</v>
      </c>
      <c r="K3" s="1">
        <v>0</v>
      </c>
      <c r="L3" s="1">
        <v>0</v>
      </c>
      <c r="M3" s="1">
        <v>0</v>
      </c>
      <c r="N3" s="1">
        <v>0</v>
      </c>
      <c r="O3" s="1">
        <v>0</v>
      </c>
      <c r="P3" s="1">
        <v>0</v>
      </c>
      <c r="Q3" s="1">
        <v>0</v>
      </c>
      <c r="R3" s="1">
        <v>0</v>
      </c>
      <c r="S3" s="1">
        <v>0</v>
      </c>
      <c r="T3" s="1">
        <v>0</v>
      </c>
      <c r="U3" s="1">
        <v>0</v>
      </c>
      <c r="V3" s="1">
        <v>0</v>
      </c>
      <c r="W3" s="1">
        <v>0</v>
      </c>
      <c r="X3" s="1">
        <v>0</v>
      </c>
      <c r="Y3" s="1">
        <v>0</v>
      </c>
      <c r="Z3" s="1">
        <v>0</v>
      </c>
      <c r="AA3" s="1">
        <v>0</v>
      </c>
      <c r="AB3" s="1">
        <v>0</v>
      </c>
      <c r="AC3" s="1">
        <v>0</v>
      </c>
      <c r="AD3" s="1">
        <v>0</v>
      </c>
      <c r="AE3" s="1">
        <v>0</v>
      </c>
      <c r="AF3" s="1">
        <v>0</v>
      </c>
      <c r="AG3" s="1">
        <v>0</v>
      </c>
      <c r="AH3" s="1">
        <v>0</v>
      </c>
      <c r="AI3" s="1">
        <v>0</v>
      </c>
      <c r="AJ3" s="1">
        <v>0</v>
      </c>
      <c r="AK3" s="1">
        <v>0</v>
      </c>
      <c r="AL3" s="1">
        <v>0</v>
      </c>
      <c r="AM3" s="1">
        <v>0</v>
      </c>
      <c r="AN3" s="1">
        <v>0</v>
      </c>
      <c r="AO3" s="1">
        <v>0</v>
      </c>
      <c r="AP3" s="1">
        <v>0</v>
      </c>
      <c r="AQ3" s="1">
        <v>0</v>
      </c>
      <c r="AR3" s="1">
        <v>0</v>
      </c>
      <c r="AS3" s="1">
        <v>0</v>
      </c>
      <c r="AT3" s="1">
        <v>0</v>
      </c>
      <c r="AU3" s="1">
        <v>0</v>
      </c>
      <c r="AV3" s="1">
        <v>0</v>
      </c>
      <c r="AW3" s="1">
        <v>0</v>
      </c>
      <c r="AX3" s="1">
        <v>0</v>
      </c>
      <c r="AY3" s="1">
        <v>0</v>
      </c>
      <c r="AZ3" s="1">
        <v>0</v>
      </c>
      <c r="BA3" s="1">
        <v>0</v>
      </c>
      <c r="BB3" s="1">
        <v>0</v>
      </c>
      <c r="BC3" s="1">
        <v>0</v>
      </c>
      <c r="BD3" s="1">
        <v>0</v>
      </c>
      <c r="BE3" s="1">
        <v>0</v>
      </c>
      <c r="BF3" s="1">
        <v>0</v>
      </c>
      <c r="BG3" s="1">
        <v>0</v>
      </c>
      <c r="BH3" s="1">
        <v>0</v>
      </c>
      <c r="BI3" s="1">
        <v>0</v>
      </c>
      <c r="BJ3" s="1">
        <v>0</v>
      </c>
      <c r="BK3" s="1">
        <v>0</v>
      </c>
      <c r="BL3" s="1">
        <v>0</v>
      </c>
      <c r="BM3" s="1">
        <v>0</v>
      </c>
      <c r="BN3" s="1">
        <v>0</v>
      </c>
      <c r="BO3" s="1">
        <v>0</v>
      </c>
      <c r="BP3" s="1">
        <v>0</v>
      </c>
      <c r="BQ3" s="1">
        <v>0</v>
      </c>
      <c r="BR3" s="84">
        <f>SUM(E3:BQ3)</f>
        <v>0</v>
      </c>
    </row>
    <row r="4" spans="2:70" ht="26.5" hidden="1" customHeight="1">
      <c r="B4" s="59">
        <v>2</v>
      </c>
      <c r="C4" s="64" t="s">
        <v>9</v>
      </c>
      <c r="D4" s="1">
        <f t="shared" ref="D4:D56" si="0">SUM(E4:BQ4)</f>
        <v>0</v>
      </c>
      <c r="E4" s="1">
        <f>'874+619 LHS MNB '!I38</f>
        <v>0</v>
      </c>
      <c r="F4" s="1">
        <f>'874+619 RHS MNB'!I38</f>
        <v>0</v>
      </c>
      <c r="G4" s="1">
        <f>'871+223 LHS MNB'!I36</f>
        <v>0</v>
      </c>
      <c r="H4" s="63">
        <f>'871+223 RHS MNB'!I36</f>
        <v>0</v>
      </c>
      <c r="I4" s="63">
        <f>'869+999 LHS MNB'!I36</f>
        <v>0</v>
      </c>
      <c r="J4" s="82">
        <f>'864+905 MNB LHS'!I36</f>
        <v>0</v>
      </c>
      <c r="K4" s="63">
        <f>'869+999 RHS MNB'!I36</f>
        <v>0</v>
      </c>
      <c r="L4" s="82">
        <f>'864+905 MNB RHS '!I36</f>
        <v>0</v>
      </c>
      <c r="M4" s="63">
        <f>'864+250 MNB LHS '!I36</f>
        <v>0</v>
      </c>
      <c r="N4" s="63">
        <f>'864+250 MNB RHS'!I36</f>
        <v>0</v>
      </c>
      <c r="O4" s="63">
        <f>'858+884 MNB LHS '!I36</f>
        <v>0</v>
      </c>
      <c r="P4" s="63">
        <f>'858+884 MNB RHS'!I36</f>
        <v>0</v>
      </c>
      <c r="Q4" s="63">
        <f>'856+077 MNB LHS'!I36</f>
        <v>0</v>
      </c>
      <c r="R4" s="63">
        <f>'856+077 MNB RHS'!I36</f>
        <v>0</v>
      </c>
      <c r="S4" s="63">
        <f>'855+824 MNB LHS'!I36</f>
        <v>0</v>
      </c>
      <c r="T4" s="63">
        <f>'855+824 MNB RHS'!I36</f>
        <v>0</v>
      </c>
      <c r="U4" s="82">
        <f>'855+575 MNB LHS'!I36</f>
        <v>0</v>
      </c>
      <c r="V4" s="63">
        <f>'855+575 MNB RHS'!I36</f>
        <v>0</v>
      </c>
      <c r="W4" s="63">
        <f>'854+040 MNB LHS'!I36</f>
        <v>0</v>
      </c>
      <c r="X4" s="63">
        <f>'854+040 MNB RHS'!I36</f>
        <v>0</v>
      </c>
      <c r="Y4" s="63">
        <f>'852+088 MNB RHS'!I36</f>
        <v>0</v>
      </c>
      <c r="Z4" s="63">
        <f>'851+884 MNB LHS'!I36</f>
        <v>0</v>
      </c>
      <c r="AA4" s="63">
        <f>'851+884 MNB RHS'!I36</f>
        <v>0</v>
      </c>
      <c r="AB4" s="63">
        <f>'842+429 MNB LHS'!I36</f>
        <v>0</v>
      </c>
      <c r="AC4" s="82">
        <f>'842+429 MNB RHS'!I36</f>
        <v>0</v>
      </c>
      <c r="AD4" s="82">
        <f>'840+104 MNB LHS'!I36</f>
        <v>0</v>
      </c>
      <c r="AE4" s="82">
        <f>'840+104 MNB RHS'!I36</f>
        <v>0</v>
      </c>
      <c r="AF4" s="63">
        <f>'834+629 MNB LHS'!I36</f>
        <v>0</v>
      </c>
      <c r="AG4" s="63">
        <f>'834+629 MNB RHS'!I36</f>
        <v>0</v>
      </c>
      <c r="AH4" s="63">
        <f>'832+204 MNB LHS'!I36</f>
        <v>0</v>
      </c>
      <c r="AI4" s="63">
        <f>'832+204 MNB RHS'!I36</f>
        <v>0</v>
      </c>
      <c r="AJ4" s="63">
        <f>+'830+758 MNB LHS'!I36</f>
        <v>0</v>
      </c>
      <c r="AK4" s="63">
        <f>+'830+758 MNB RHS'!I36</f>
        <v>0</v>
      </c>
      <c r="AL4" s="63">
        <f>+'828+091 MNB LHS'!I36</f>
        <v>0</v>
      </c>
      <c r="AM4" s="63">
        <f>+'828+091 MNB RHS'!I36</f>
        <v>0</v>
      </c>
      <c r="AN4" s="82">
        <f>+'825+052 MNB LHS)'!I36</f>
        <v>0</v>
      </c>
      <c r="AO4" s="82">
        <f>+'825+052 MNB RHS'!I36</f>
        <v>0</v>
      </c>
      <c r="AP4" s="63">
        <f>+'824+525 MNB LHS'!I36</f>
        <v>0</v>
      </c>
      <c r="AQ4" s="63">
        <f>+'824+525 MNB RHS'!I36</f>
        <v>0</v>
      </c>
      <c r="AR4" s="63">
        <f>+'816+471 MNB LHS'!I36</f>
        <v>0</v>
      </c>
      <c r="AS4" s="63">
        <f>+'816+471 MNB RHS'!I36</f>
        <v>0</v>
      </c>
      <c r="AT4" s="63">
        <f>+'815+381 MNB LHS'!I36</f>
        <v>0</v>
      </c>
      <c r="AU4" s="63">
        <f>+'815+381 MNB RHS'!I36</f>
        <v>0</v>
      </c>
      <c r="AV4" s="63">
        <f>+'814+245 MNB LHS '!I36</f>
        <v>0</v>
      </c>
      <c r="AW4" s="63">
        <f>+'814+245 MNB RHS'!I36</f>
        <v>0</v>
      </c>
      <c r="AX4" s="63">
        <f>+'814+789 PUP BHS'!I36</f>
        <v>0</v>
      </c>
      <c r="AY4" s="63">
        <f>+'818+574 PUP BHS'!I36</f>
        <v>0</v>
      </c>
      <c r="AZ4" s="63">
        <f>+'821+162 PUP BHS'!I36</f>
        <v>0</v>
      </c>
      <c r="BA4" s="63">
        <f>+'866+228 PUP BHS'!I36</f>
        <v>0</v>
      </c>
      <c r="BB4" s="63">
        <f>+'833+700 VUP LHS'!I36</f>
        <v>0</v>
      </c>
      <c r="BC4" s="63">
        <f>+'833+700 VUP RHS'!I36</f>
        <v>0</v>
      </c>
      <c r="BD4" s="82">
        <f>+'843+964 VUP LHS'!I36</f>
        <v>0</v>
      </c>
      <c r="BE4" s="82">
        <f>+'843+964 VUP RHS'!I36</f>
        <v>0</v>
      </c>
      <c r="BF4" s="63">
        <f>+'827+917 FO BHS'!I36</f>
        <v>0</v>
      </c>
      <c r="BG4" s="63">
        <f>+'856+060 FO UDL'!I36</f>
        <v>0</v>
      </c>
      <c r="BH4" s="63">
        <f>+'872+780 FO LHS'!I36</f>
        <v>0</v>
      </c>
      <c r="BI4" s="63">
        <f>+'872+780 FO RHS'!I36</f>
        <v>0</v>
      </c>
      <c r="BJ4" s="63">
        <f>+'875+680 FO LHS '!I36</f>
        <v>0</v>
      </c>
      <c r="BK4" s="63">
        <f>+'875+680 FO RHS'!I36</f>
        <v>0</v>
      </c>
      <c r="BL4" s="63">
        <f>+'839+656 MJB LHS'!I36</f>
        <v>0</v>
      </c>
      <c r="BM4" s="63">
        <f>+'839+656 MJB RHS'!I36</f>
        <v>0</v>
      </c>
      <c r="BN4" s="63">
        <f>+'866+244 MJB LHS'!I36</f>
        <v>0</v>
      </c>
      <c r="BO4" s="63">
        <f>+'866+244 MJB RHS'!I36</f>
        <v>0</v>
      </c>
      <c r="BP4" s="63">
        <f>+'878+725 ROB LHS'!I36</f>
        <v>0</v>
      </c>
      <c r="BQ4" s="63">
        <f>+'878+725 ROB RHS'!I35</f>
        <v>0</v>
      </c>
      <c r="BR4" s="84">
        <f t="shared" ref="BR4:BR56" si="1">SUM(E4:BQ4)</f>
        <v>0</v>
      </c>
    </row>
    <row r="5" spans="2:70" ht="27.5" hidden="1">
      <c r="B5" s="59">
        <v>3</v>
      </c>
      <c r="C5" s="64" t="s">
        <v>11</v>
      </c>
      <c r="D5" s="1">
        <f t="shared" si="0"/>
        <v>0</v>
      </c>
      <c r="E5" s="1">
        <f>'874+619 LHS MNB '!I39</f>
        <v>0</v>
      </c>
      <c r="F5" s="1">
        <f>'874+619 RHS MNB'!I39</f>
        <v>0</v>
      </c>
      <c r="G5" s="1">
        <f>'871+223 LHS MNB'!I37</f>
        <v>0</v>
      </c>
      <c r="H5" s="63">
        <f>'871+223 RHS MNB'!I37</f>
        <v>0</v>
      </c>
      <c r="I5" s="63">
        <f>'869+999 LHS MNB'!I37</f>
        <v>0</v>
      </c>
      <c r="J5" s="82">
        <f>'864+905 MNB LHS'!I37</f>
        <v>0</v>
      </c>
      <c r="K5" s="63">
        <f>'869+999 RHS MNB'!I37</f>
        <v>0</v>
      </c>
      <c r="L5" s="82">
        <f>'864+905 MNB RHS '!I37</f>
        <v>0</v>
      </c>
      <c r="M5" s="63">
        <f>'864+250 MNB LHS '!I37</f>
        <v>0</v>
      </c>
      <c r="N5" s="63">
        <f>'864+250 MNB RHS'!I37</f>
        <v>0</v>
      </c>
      <c r="O5" s="63">
        <f>'858+884 MNB LHS '!I37</f>
        <v>0</v>
      </c>
      <c r="P5" s="63">
        <f>'858+884 MNB RHS'!I37</f>
        <v>0</v>
      </c>
      <c r="Q5" s="63">
        <f>'856+077 MNB LHS'!I37</f>
        <v>0</v>
      </c>
      <c r="R5" s="63">
        <f>'856+077 MNB RHS'!I37</f>
        <v>0</v>
      </c>
      <c r="S5" s="63">
        <f>'855+824 MNB LHS'!I37</f>
        <v>0</v>
      </c>
      <c r="T5" s="63">
        <f>'855+824 MNB RHS'!I37</f>
        <v>0</v>
      </c>
      <c r="U5" s="82">
        <f>'855+575 MNB LHS'!I37</f>
        <v>0</v>
      </c>
      <c r="V5" s="63">
        <f>'855+575 MNB RHS'!I37</f>
        <v>0</v>
      </c>
      <c r="W5" s="63">
        <f>'854+040 MNB LHS'!I37</f>
        <v>0</v>
      </c>
      <c r="X5" s="63">
        <f>'854+040 MNB RHS'!I37</f>
        <v>0</v>
      </c>
      <c r="Y5" s="63">
        <f>'852+088 MNB RHS'!I37</f>
        <v>0</v>
      </c>
      <c r="Z5" s="63">
        <f>'851+884 MNB LHS'!I37</f>
        <v>0</v>
      </c>
      <c r="AA5" s="63">
        <f>'851+884 MNB RHS'!I37</f>
        <v>0</v>
      </c>
      <c r="AB5" s="63">
        <f>'842+429 MNB LHS'!I37</f>
        <v>0</v>
      </c>
      <c r="AC5" s="82">
        <f>'842+429 MNB RHS'!I37</f>
        <v>0</v>
      </c>
      <c r="AD5" s="82">
        <f>'840+104 MNB LHS'!I37</f>
        <v>0</v>
      </c>
      <c r="AE5" s="82">
        <f>'840+104 MNB RHS'!I37</f>
        <v>0</v>
      </c>
      <c r="AF5" s="63">
        <f>'834+629 MNB LHS'!I37</f>
        <v>0</v>
      </c>
      <c r="AG5" s="63">
        <f>'834+629 MNB RHS'!I37</f>
        <v>0</v>
      </c>
      <c r="AH5" s="63">
        <f>'832+204 MNB LHS'!I37</f>
        <v>0</v>
      </c>
      <c r="AI5" s="63">
        <f>'832+204 MNB RHS'!I37</f>
        <v>0</v>
      </c>
      <c r="AJ5" s="63">
        <f>+'830+758 MNB LHS'!I37</f>
        <v>0</v>
      </c>
      <c r="AK5" s="63">
        <f>+'830+758 MNB RHS'!I37</f>
        <v>0</v>
      </c>
      <c r="AL5" s="63">
        <f>+'828+091 MNB LHS'!I37</f>
        <v>0</v>
      </c>
      <c r="AM5" s="63">
        <f>+'828+091 MNB RHS'!I37</f>
        <v>0</v>
      </c>
      <c r="AN5" s="82">
        <f>+'825+052 MNB LHS)'!I37</f>
        <v>0</v>
      </c>
      <c r="AO5" s="82">
        <f>+'825+052 MNB RHS'!I37</f>
        <v>0</v>
      </c>
      <c r="AP5" s="63">
        <f>+'824+525 MNB LHS'!I37</f>
        <v>0</v>
      </c>
      <c r="AQ5" s="63">
        <f>+'824+525 MNB RHS'!I37</f>
        <v>0</v>
      </c>
      <c r="AR5" s="63">
        <f>+'816+471 MNB LHS'!I37</f>
        <v>0</v>
      </c>
      <c r="AS5" s="63">
        <f>+'816+471 MNB RHS'!I37</f>
        <v>0</v>
      </c>
      <c r="AT5" s="63">
        <f>+'815+381 MNB LHS'!I37</f>
        <v>0</v>
      </c>
      <c r="AU5" s="63">
        <f>+'815+381 MNB RHS'!I37</f>
        <v>0</v>
      </c>
      <c r="AV5" s="63">
        <f>+'814+245 MNB LHS '!I37</f>
        <v>0</v>
      </c>
      <c r="AW5" s="63">
        <f>+'814+245 MNB RHS'!I37</f>
        <v>0</v>
      </c>
      <c r="AX5" s="63">
        <f>+'814+789 PUP BHS'!I37</f>
        <v>0</v>
      </c>
      <c r="AY5" s="63">
        <f>+'818+574 PUP BHS'!I37</f>
        <v>0</v>
      </c>
      <c r="AZ5" s="63">
        <f>+'821+162 PUP BHS'!I37</f>
        <v>0</v>
      </c>
      <c r="BA5" s="63">
        <f>+'866+228 PUP BHS'!I37</f>
        <v>0</v>
      </c>
      <c r="BB5" s="63">
        <f>+'833+700 VUP LHS'!I37</f>
        <v>0</v>
      </c>
      <c r="BC5" s="63">
        <f>+'833+700 VUP RHS'!I37</f>
        <v>0</v>
      </c>
      <c r="BD5" s="82">
        <f>+'843+964 VUP LHS'!I37</f>
        <v>0</v>
      </c>
      <c r="BE5" s="82">
        <f>+'843+964 VUP RHS'!I37</f>
        <v>0</v>
      </c>
      <c r="BF5" s="63">
        <f>+'827+917 FO BHS'!I37</f>
        <v>0</v>
      </c>
      <c r="BG5" s="63">
        <f>+'856+060 FO UDL'!I37</f>
        <v>0</v>
      </c>
      <c r="BH5" s="63">
        <f>+'872+780 FO LHS'!I37</f>
        <v>0</v>
      </c>
      <c r="BI5" s="63">
        <f>+'872+780 FO RHS'!I37</f>
        <v>0</v>
      </c>
      <c r="BJ5" s="63">
        <f>+'875+680 FO LHS '!I37</f>
        <v>0</v>
      </c>
      <c r="BK5" s="63">
        <f>+'875+680 FO RHS'!I37</f>
        <v>0</v>
      </c>
      <c r="BL5" s="63">
        <f>+'839+656 MJB LHS'!I37</f>
        <v>0</v>
      </c>
      <c r="BM5" s="63">
        <f>+'839+656 MJB RHS'!I37</f>
        <v>0</v>
      </c>
      <c r="BN5" s="63">
        <f>+'866+244 MJB LHS'!I37</f>
        <v>0</v>
      </c>
      <c r="BO5" s="63">
        <f>+'866+244 MJB RHS'!I37</f>
        <v>0</v>
      </c>
      <c r="BP5" s="63">
        <f>+'878+725 ROB LHS'!I37</f>
        <v>0</v>
      </c>
      <c r="BQ5" s="63">
        <f>+'878+725 ROB RHS'!I36</f>
        <v>0</v>
      </c>
      <c r="BR5" s="84">
        <f t="shared" si="1"/>
        <v>0</v>
      </c>
    </row>
    <row r="6" spans="2:70" ht="26.5" hidden="1" customHeight="1">
      <c r="B6" s="59">
        <v>4</v>
      </c>
      <c r="C6" s="64" t="s">
        <v>13</v>
      </c>
      <c r="D6" s="1">
        <f t="shared" si="0"/>
        <v>0</v>
      </c>
      <c r="E6" s="1">
        <f>'874+619 LHS MNB '!I40</f>
        <v>0</v>
      </c>
      <c r="F6" s="1">
        <f>'874+619 RHS MNB'!I40</f>
        <v>0</v>
      </c>
      <c r="G6" s="1">
        <f>'871+223 LHS MNB'!I38</f>
        <v>0</v>
      </c>
      <c r="H6" s="63">
        <f>'871+223 RHS MNB'!I38</f>
        <v>0</v>
      </c>
      <c r="I6" s="63">
        <f>'869+999 LHS MNB'!I38</f>
        <v>0</v>
      </c>
      <c r="J6" s="82">
        <f>'864+905 MNB LHS'!I38</f>
        <v>0</v>
      </c>
      <c r="K6" s="63">
        <f>'869+999 RHS MNB'!I38</f>
        <v>0</v>
      </c>
      <c r="L6" s="82">
        <f>'864+905 MNB RHS '!I38</f>
        <v>0</v>
      </c>
      <c r="M6" s="63">
        <f>'864+250 MNB LHS '!I38</f>
        <v>0</v>
      </c>
      <c r="N6" s="63">
        <f>'864+250 MNB RHS'!I38</f>
        <v>0</v>
      </c>
      <c r="O6" s="63">
        <f>'858+884 MNB LHS '!I38</f>
        <v>0</v>
      </c>
      <c r="P6" s="63">
        <f>'858+884 MNB RHS'!I38</f>
        <v>0</v>
      </c>
      <c r="Q6" s="63">
        <f>'856+077 MNB LHS'!I38</f>
        <v>0</v>
      </c>
      <c r="R6" s="63">
        <f>'856+077 MNB RHS'!I38</f>
        <v>0</v>
      </c>
      <c r="S6" s="63">
        <f>'855+824 MNB LHS'!I38</f>
        <v>0</v>
      </c>
      <c r="T6" s="63">
        <f>'855+824 MNB RHS'!I38</f>
        <v>0</v>
      </c>
      <c r="U6" s="82">
        <f>'855+575 MNB LHS'!I38</f>
        <v>0</v>
      </c>
      <c r="V6" s="63">
        <f>'855+575 MNB RHS'!I38</f>
        <v>0</v>
      </c>
      <c r="W6" s="63">
        <f>'854+040 MNB LHS'!I38</f>
        <v>0</v>
      </c>
      <c r="X6" s="63">
        <f>'854+040 MNB RHS'!I38</f>
        <v>0</v>
      </c>
      <c r="Y6" s="63">
        <f>'852+088 MNB RHS'!I38</f>
        <v>0</v>
      </c>
      <c r="Z6" s="63">
        <f>'851+884 MNB LHS'!I38</f>
        <v>0</v>
      </c>
      <c r="AA6" s="63">
        <f>'851+884 MNB RHS'!I38</f>
        <v>0</v>
      </c>
      <c r="AB6" s="63">
        <f>'842+429 MNB LHS'!I38</f>
        <v>0</v>
      </c>
      <c r="AC6" s="82">
        <f>'842+429 MNB RHS'!I38</f>
        <v>0</v>
      </c>
      <c r="AD6" s="82">
        <f>'840+104 MNB LHS'!I38</f>
        <v>0</v>
      </c>
      <c r="AE6" s="82">
        <f>'840+104 MNB RHS'!I38</f>
        <v>0</v>
      </c>
      <c r="AF6" s="63">
        <f>'834+629 MNB LHS'!I38</f>
        <v>0</v>
      </c>
      <c r="AG6" s="63">
        <f>'834+629 MNB RHS'!I38</f>
        <v>0</v>
      </c>
      <c r="AH6" s="63">
        <f>'832+204 MNB LHS'!I38</f>
        <v>0</v>
      </c>
      <c r="AI6" s="63">
        <f>'832+204 MNB RHS'!I38</f>
        <v>0</v>
      </c>
      <c r="AJ6" s="63">
        <f>+'830+758 MNB LHS'!I38</f>
        <v>0</v>
      </c>
      <c r="AK6" s="63">
        <f>+'830+758 MNB RHS'!I38</f>
        <v>0</v>
      </c>
      <c r="AL6" s="63">
        <f>+'828+091 MNB LHS'!I38</f>
        <v>0</v>
      </c>
      <c r="AM6" s="63">
        <f>+'828+091 MNB RHS'!I38</f>
        <v>0</v>
      </c>
      <c r="AN6" s="82">
        <f>+'825+052 MNB LHS)'!I38</f>
        <v>0</v>
      </c>
      <c r="AO6" s="82">
        <f>+'825+052 MNB RHS'!I38</f>
        <v>0</v>
      </c>
      <c r="AP6" s="63">
        <f>+'824+525 MNB LHS'!I38</f>
        <v>0</v>
      </c>
      <c r="AQ6" s="63">
        <f>+'824+525 MNB RHS'!I38</f>
        <v>0</v>
      </c>
      <c r="AR6" s="63">
        <f>+'816+471 MNB LHS'!I38</f>
        <v>0</v>
      </c>
      <c r="AS6" s="63">
        <f>+'816+471 MNB RHS'!I38</f>
        <v>0</v>
      </c>
      <c r="AT6" s="63">
        <f>+'815+381 MNB LHS'!I38</f>
        <v>0</v>
      </c>
      <c r="AU6" s="63">
        <f>+'815+381 MNB RHS'!I38</f>
        <v>0</v>
      </c>
      <c r="AV6" s="63">
        <f>+'814+245 MNB LHS '!I38</f>
        <v>0</v>
      </c>
      <c r="AW6" s="63">
        <f>+'814+245 MNB RHS'!I38</f>
        <v>0</v>
      </c>
      <c r="AX6" s="63">
        <f>+'814+789 PUP BHS'!I38</f>
        <v>0</v>
      </c>
      <c r="AY6" s="63">
        <f>+'818+574 PUP BHS'!I38</f>
        <v>0</v>
      </c>
      <c r="AZ6" s="63">
        <f>+'821+162 PUP BHS'!I38</f>
        <v>0</v>
      </c>
      <c r="BA6" s="63">
        <f>+'866+228 PUP BHS'!I38</f>
        <v>0</v>
      </c>
      <c r="BB6" s="63">
        <f>+'833+700 VUP LHS'!I38</f>
        <v>0</v>
      </c>
      <c r="BC6" s="63">
        <f>+'833+700 VUP RHS'!I38</f>
        <v>0</v>
      </c>
      <c r="BD6" s="82">
        <f>+'843+964 VUP LHS'!I38</f>
        <v>0</v>
      </c>
      <c r="BE6" s="82">
        <f>+'843+964 VUP RHS'!I38</f>
        <v>0</v>
      </c>
      <c r="BF6" s="63">
        <f>+'827+917 FO BHS'!I38</f>
        <v>0</v>
      </c>
      <c r="BG6" s="63">
        <f>+'856+060 FO UDL'!I38</f>
        <v>0</v>
      </c>
      <c r="BH6" s="63">
        <f>+'872+780 FO LHS'!I38</f>
        <v>0</v>
      </c>
      <c r="BI6" s="63">
        <f>+'872+780 FO RHS'!I38</f>
        <v>0</v>
      </c>
      <c r="BJ6" s="63">
        <f>+'875+680 FO LHS '!I38</f>
        <v>0</v>
      </c>
      <c r="BK6" s="63">
        <f>+'875+680 FO RHS'!I38</f>
        <v>0</v>
      </c>
      <c r="BL6" s="63">
        <f>+'839+656 MJB LHS'!I38</f>
        <v>0</v>
      </c>
      <c r="BM6" s="63">
        <f>+'839+656 MJB RHS'!I38</f>
        <v>0</v>
      </c>
      <c r="BN6" s="63">
        <f>+'866+244 MJB LHS'!I38</f>
        <v>0</v>
      </c>
      <c r="BO6" s="63">
        <f>+'866+244 MJB RHS'!I38</f>
        <v>0</v>
      </c>
      <c r="BP6" s="63">
        <f>+'878+725 ROB LHS'!I38</f>
        <v>0</v>
      </c>
      <c r="BQ6" s="63">
        <f>+'878+725 ROB RHS'!I37</f>
        <v>0</v>
      </c>
      <c r="BR6" s="84">
        <f t="shared" si="1"/>
        <v>0</v>
      </c>
    </row>
    <row r="7" spans="2:70" ht="52.75" hidden="1" customHeight="1">
      <c r="B7" s="59">
        <v>5</v>
      </c>
      <c r="C7" s="64" t="s">
        <v>15</v>
      </c>
      <c r="D7" s="1">
        <f t="shared" si="0"/>
        <v>0</v>
      </c>
      <c r="E7" s="1">
        <f>'874+619 LHS MNB '!I41</f>
        <v>0</v>
      </c>
      <c r="F7" s="1">
        <f>'874+619 RHS MNB'!I41</f>
        <v>0</v>
      </c>
      <c r="G7" s="1">
        <f>'871+223 LHS MNB'!I39</f>
        <v>0</v>
      </c>
      <c r="H7" s="63">
        <f>'871+223 RHS MNB'!I39</f>
        <v>0</v>
      </c>
      <c r="I7" s="63">
        <f>'869+999 LHS MNB'!I39</f>
        <v>0</v>
      </c>
      <c r="J7" s="82">
        <f>'864+905 MNB LHS'!I39</f>
        <v>0</v>
      </c>
      <c r="K7" s="63">
        <f>'869+999 RHS MNB'!I39</f>
        <v>0</v>
      </c>
      <c r="L7" s="82">
        <f>'864+905 MNB RHS '!I39</f>
        <v>0</v>
      </c>
      <c r="M7" s="63">
        <f>'864+250 MNB LHS '!I39</f>
        <v>0</v>
      </c>
      <c r="N7" s="63">
        <f>'864+250 MNB RHS'!I39</f>
        <v>0</v>
      </c>
      <c r="O7" s="63">
        <f>'858+884 MNB LHS '!I39</f>
        <v>0</v>
      </c>
      <c r="P7" s="63">
        <f>'858+884 MNB RHS'!I39</f>
        <v>0</v>
      </c>
      <c r="Q7" s="63">
        <f>'856+077 MNB LHS'!I39</f>
        <v>0</v>
      </c>
      <c r="R7" s="63">
        <f>'856+077 MNB RHS'!I39</f>
        <v>0</v>
      </c>
      <c r="S7" s="63">
        <f>'855+824 MNB LHS'!I39</f>
        <v>0</v>
      </c>
      <c r="T7" s="63">
        <f>'855+824 MNB RHS'!I39</f>
        <v>0</v>
      </c>
      <c r="U7" s="82">
        <f>'855+575 MNB LHS'!I39</f>
        <v>0</v>
      </c>
      <c r="V7" s="63">
        <f>'855+575 MNB RHS'!I39</f>
        <v>0</v>
      </c>
      <c r="W7" s="63">
        <f>'854+040 MNB LHS'!I39</f>
        <v>0</v>
      </c>
      <c r="X7" s="63">
        <f>'854+040 MNB RHS'!I39</f>
        <v>0</v>
      </c>
      <c r="Y7" s="63">
        <f>'852+088 MNB RHS'!I39</f>
        <v>0</v>
      </c>
      <c r="Z7" s="63">
        <f>'851+884 MNB LHS'!I39</f>
        <v>0</v>
      </c>
      <c r="AA7" s="63">
        <f>'851+884 MNB RHS'!I39</f>
        <v>0</v>
      </c>
      <c r="AB7" s="63">
        <f>'842+429 MNB LHS'!I39</f>
        <v>0</v>
      </c>
      <c r="AC7" s="82">
        <f>'842+429 MNB RHS'!I39</f>
        <v>0</v>
      </c>
      <c r="AD7" s="82">
        <f>'840+104 MNB LHS'!I39</f>
        <v>0</v>
      </c>
      <c r="AE7" s="82">
        <f>'840+104 MNB RHS'!I39</f>
        <v>0</v>
      </c>
      <c r="AF7" s="63">
        <f>'834+629 MNB LHS'!I39</f>
        <v>0</v>
      </c>
      <c r="AG7" s="63">
        <f>'834+629 MNB RHS'!I39</f>
        <v>0</v>
      </c>
      <c r="AH7" s="63">
        <f>'832+204 MNB LHS'!I39</f>
        <v>0</v>
      </c>
      <c r="AI7" s="63">
        <f>'832+204 MNB RHS'!I39</f>
        <v>0</v>
      </c>
      <c r="AJ7" s="63">
        <f>+'830+758 MNB LHS'!I39</f>
        <v>0</v>
      </c>
      <c r="AK7" s="63">
        <f>+'830+758 MNB RHS'!I39</f>
        <v>0</v>
      </c>
      <c r="AL7" s="63">
        <f>+'828+091 MNB LHS'!I39</f>
        <v>0</v>
      </c>
      <c r="AM7" s="63">
        <f>+'828+091 MNB RHS'!I39</f>
        <v>0</v>
      </c>
      <c r="AN7" s="82">
        <f>+'825+052 MNB LHS)'!I39</f>
        <v>0</v>
      </c>
      <c r="AO7" s="82">
        <f>+'825+052 MNB RHS'!I39</f>
        <v>0</v>
      </c>
      <c r="AP7" s="63">
        <f>+'824+525 MNB LHS'!I39</f>
        <v>0</v>
      </c>
      <c r="AQ7" s="63">
        <f>+'824+525 MNB RHS'!I39</f>
        <v>0</v>
      </c>
      <c r="AR7" s="63">
        <f>+'816+471 MNB LHS'!I39</f>
        <v>0</v>
      </c>
      <c r="AS7" s="63">
        <f>+'816+471 MNB RHS'!I39</f>
        <v>0</v>
      </c>
      <c r="AT7" s="63">
        <f>+'815+381 MNB LHS'!I39</f>
        <v>0</v>
      </c>
      <c r="AU7" s="63">
        <f>+'815+381 MNB RHS'!I39</f>
        <v>0</v>
      </c>
      <c r="AV7" s="63">
        <f>+'814+245 MNB LHS '!I39</f>
        <v>0</v>
      </c>
      <c r="AW7" s="63">
        <f>+'814+245 MNB RHS'!I39</f>
        <v>0</v>
      </c>
      <c r="AX7" s="63">
        <f>+'814+789 PUP BHS'!I39</f>
        <v>0</v>
      </c>
      <c r="AY7" s="63">
        <f>+'818+574 PUP BHS'!I39</f>
        <v>0</v>
      </c>
      <c r="AZ7" s="63">
        <f>+'821+162 PUP BHS'!I39</f>
        <v>0</v>
      </c>
      <c r="BA7" s="63">
        <f>+'866+228 PUP BHS'!I39</f>
        <v>0</v>
      </c>
      <c r="BB7" s="63">
        <f>+'833+700 VUP LHS'!I39</f>
        <v>0</v>
      </c>
      <c r="BC7" s="63">
        <f>+'833+700 VUP RHS'!I39</f>
        <v>0</v>
      </c>
      <c r="BD7" s="82">
        <f>+'843+964 VUP LHS'!I39</f>
        <v>0</v>
      </c>
      <c r="BE7" s="82">
        <f>+'843+964 VUP RHS'!I39</f>
        <v>0</v>
      </c>
      <c r="BF7" s="63">
        <f>+'827+917 FO BHS'!I39</f>
        <v>0</v>
      </c>
      <c r="BG7" s="63">
        <f>+'856+060 FO UDL'!I39</f>
        <v>0</v>
      </c>
      <c r="BH7" s="63">
        <f>+'872+780 FO LHS'!I39</f>
        <v>0</v>
      </c>
      <c r="BI7" s="63">
        <f>+'872+780 FO RHS'!I39</f>
        <v>0</v>
      </c>
      <c r="BJ7" s="63">
        <f>+'875+680 FO LHS '!I39</f>
        <v>0</v>
      </c>
      <c r="BK7" s="63">
        <f>+'875+680 FO RHS'!I39</f>
        <v>0</v>
      </c>
      <c r="BL7" s="63">
        <f>+'839+656 MJB LHS'!I39</f>
        <v>0</v>
      </c>
      <c r="BM7" s="63">
        <f>+'839+656 MJB RHS'!I39</f>
        <v>0</v>
      </c>
      <c r="BN7" s="63">
        <f>+'866+244 MJB LHS'!I39</f>
        <v>0</v>
      </c>
      <c r="BO7" s="63">
        <f>+'866+244 MJB RHS'!I39</f>
        <v>0</v>
      </c>
      <c r="BP7" s="63">
        <f>+'878+725 ROB LHS'!I39</f>
        <v>0</v>
      </c>
      <c r="BQ7" s="63">
        <f>+'878+725 ROB RHS'!I38</f>
        <v>0</v>
      </c>
      <c r="BR7" s="84">
        <f t="shared" si="1"/>
        <v>0</v>
      </c>
    </row>
    <row r="8" spans="2:70" ht="52.75" hidden="1" customHeight="1">
      <c r="B8" s="59">
        <v>6</v>
      </c>
      <c r="C8" s="64" t="s">
        <v>16</v>
      </c>
      <c r="D8" s="1">
        <f t="shared" si="0"/>
        <v>0</v>
      </c>
      <c r="E8" s="1">
        <f>'874+619 LHS MNB '!I42</f>
        <v>0</v>
      </c>
      <c r="F8" s="1">
        <f>'874+619 RHS MNB'!I42</f>
        <v>0</v>
      </c>
      <c r="G8" s="1">
        <f>'871+223 LHS MNB'!I40</f>
        <v>0</v>
      </c>
      <c r="H8" s="63">
        <f>'871+223 RHS MNB'!I40</f>
        <v>0</v>
      </c>
      <c r="I8" s="63">
        <f>'869+999 LHS MNB'!I40</f>
        <v>0</v>
      </c>
      <c r="J8" s="82">
        <f>'864+905 MNB LHS'!I40</f>
        <v>0</v>
      </c>
      <c r="K8" s="63">
        <f>'869+999 RHS MNB'!I40</f>
        <v>0</v>
      </c>
      <c r="L8" s="82">
        <f>'864+905 MNB RHS '!I40</f>
        <v>0</v>
      </c>
      <c r="M8" s="63">
        <f>'864+250 MNB LHS '!I40</f>
        <v>0</v>
      </c>
      <c r="N8" s="63">
        <f>'864+250 MNB RHS'!I40</f>
        <v>0</v>
      </c>
      <c r="O8" s="63">
        <f>'858+884 MNB LHS '!I40</f>
        <v>0</v>
      </c>
      <c r="P8" s="63">
        <f>'858+884 MNB RHS'!I40</f>
        <v>0</v>
      </c>
      <c r="Q8" s="63">
        <f>'856+077 MNB LHS'!I40</f>
        <v>0</v>
      </c>
      <c r="R8" s="63">
        <f>'856+077 MNB RHS'!I40</f>
        <v>0</v>
      </c>
      <c r="S8" s="63">
        <f>'855+824 MNB LHS'!I40</f>
        <v>0</v>
      </c>
      <c r="T8" s="63">
        <f>'855+824 MNB RHS'!I40</f>
        <v>0</v>
      </c>
      <c r="U8" s="82">
        <f>'855+575 MNB LHS'!I40</f>
        <v>0</v>
      </c>
      <c r="V8" s="63">
        <f>'855+575 MNB RHS'!I40</f>
        <v>0</v>
      </c>
      <c r="W8" s="63">
        <f>'854+040 MNB LHS'!I40</f>
        <v>0</v>
      </c>
      <c r="X8" s="63">
        <f>'854+040 MNB RHS'!I40</f>
        <v>0</v>
      </c>
      <c r="Y8" s="63">
        <f>'852+088 MNB RHS'!I40</f>
        <v>0</v>
      </c>
      <c r="Z8" s="63">
        <f>'851+884 MNB LHS'!I40</f>
        <v>0</v>
      </c>
      <c r="AA8" s="63">
        <f>'851+884 MNB RHS'!I40</f>
        <v>0</v>
      </c>
      <c r="AB8" s="63">
        <f>'842+429 MNB LHS'!I40</f>
        <v>0</v>
      </c>
      <c r="AC8" s="82">
        <f>'842+429 MNB RHS'!I40</f>
        <v>0</v>
      </c>
      <c r="AD8" s="82">
        <f>'840+104 MNB LHS'!I40</f>
        <v>0</v>
      </c>
      <c r="AE8" s="82">
        <f>'840+104 MNB RHS'!I40</f>
        <v>0</v>
      </c>
      <c r="AF8" s="63">
        <f>'834+629 MNB LHS'!I40</f>
        <v>0</v>
      </c>
      <c r="AG8" s="63">
        <f>'834+629 MNB RHS'!I40</f>
        <v>0</v>
      </c>
      <c r="AH8" s="63">
        <f>'832+204 MNB LHS'!I40</f>
        <v>0</v>
      </c>
      <c r="AI8" s="63">
        <f>'832+204 MNB RHS'!I40</f>
        <v>0</v>
      </c>
      <c r="AJ8" s="63">
        <f>+'830+758 MNB LHS'!I40</f>
        <v>0</v>
      </c>
      <c r="AK8" s="63">
        <f>+'830+758 MNB RHS'!I40</f>
        <v>0</v>
      </c>
      <c r="AL8" s="63">
        <f>+'828+091 MNB LHS'!I40</f>
        <v>0</v>
      </c>
      <c r="AM8" s="63">
        <f>+'828+091 MNB RHS'!I40</f>
        <v>0</v>
      </c>
      <c r="AN8" s="82">
        <f>+'825+052 MNB LHS)'!I40</f>
        <v>0</v>
      </c>
      <c r="AO8" s="82">
        <f>+'825+052 MNB RHS'!I40</f>
        <v>0</v>
      </c>
      <c r="AP8" s="63">
        <f>+'824+525 MNB LHS'!I40</f>
        <v>0</v>
      </c>
      <c r="AQ8" s="63">
        <f>+'824+525 MNB RHS'!I40</f>
        <v>0</v>
      </c>
      <c r="AR8" s="63">
        <f>+'816+471 MNB LHS'!I40</f>
        <v>0</v>
      </c>
      <c r="AS8" s="63">
        <f>+'816+471 MNB RHS'!I40</f>
        <v>0</v>
      </c>
      <c r="AT8" s="63">
        <f>+'815+381 MNB LHS'!I40</f>
        <v>0</v>
      </c>
      <c r="AU8" s="63">
        <f>+'815+381 MNB RHS'!I40</f>
        <v>0</v>
      </c>
      <c r="AV8" s="63">
        <f>+'814+245 MNB LHS '!I40</f>
        <v>0</v>
      </c>
      <c r="AW8" s="63">
        <f>+'814+245 MNB RHS'!I40</f>
        <v>0</v>
      </c>
      <c r="AX8" s="63">
        <f>+'814+789 PUP BHS'!I40</f>
        <v>0</v>
      </c>
      <c r="AY8" s="63">
        <f>+'818+574 PUP BHS'!I40</f>
        <v>0</v>
      </c>
      <c r="AZ8" s="63">
        <f>+'821+162 PUP BHS'!I40</f>
        <v>0</v>
      </c>
      <c r="BA8" s="63">
        <f>+'866+228 PUP BHS'!I40</f>
        <v>0</v>
      </c>
      <c r="BB8" s="63">
        <f>+'833+700 VUP LHS'!I40</f>
        <v>0</v>
      </c>
      <c r="BC8" s="63">
        <f>+'833+700 VUP RHS'!I40</f>
        <v>0</v>
      </c>
      <c r="BD8" s="82">
        <f>+'843+964 VUP LHS'!I40</f>
        <v>0</v>
      </c>
      <c r="BE8" s="82">
        <f>+'843+964 VUP RHS'!I40</f>
        <v>0</v>
      </c>
      <c r="BF8" s="63">
        <f>+'827+917 FO BHS'!I40</f>
        <v>0</v>
      </c>
      <c r="BG8" s="63">
        <f>+'856+060 FO UDL'!I40</f>
        <v>0</v>
      </c>
      <c r="BH8" s="63">
        <f>+'872+780 FO LHS'!I40</f>
        <v>0</v>
      </c>
      <c r="BI8" s="63">
        <f>+'872+780 FO RHS'!I40</f>
        <v>0</v>
      </c>
      <c r="BJ8" s="63">
        <f>+'875+680 FO LHS '!I40</f>
        <v>0</v>
      </c>
      <c r="BK8" s="63">
        <f>+'875+680 FO RHS'!I40</f>
        <v>0</v>
      </c>
      <c r="BL8" s="63">
        <f>+'839+656 MJB LHS'!I40</f>
        <v>0</v>
      </c>
      <c r="BM8" s="63">
        <f>+'839+656 MJB RHS'!I40</f>
        <v>0</v>
      </c>
      <c r="BN8" s="63">
        <f>+'866+244 MJB LHS'!I40</f>
        <v>0</v>
      </c>
      <c r="BO8" s="63">
        <f>+'866+244 MJB RHS'!I40</f>
        <v>0</v>
      </c>
      <c r="BP8" s="63">
        <f>+'878+725 ROB LHS'!I40</f>
        <v>0</v>
      </c>
      <c r="BQ8" s="63">
        <f>+'878+725 ROB RHS'!I39</f>
        <v>0</v>
      </c>
      <c r="BR8" s="84">
        <f t="shared" si="1"/>
        <v>0</v>
      </c>
    </row>
    <row r="9" spans="2:70" ht="26.5" hidden="1" customHeight="1">
      <c r="B9" s="59">
        <v>7</v>
      </c>
      <c r="C9" s="64" t="s">
        <v>18</v>
      </c>
      <c r="D9" s="1">
        <f t="shared" si="0"/>
        <v>0</v>
      </c>
      <c r="E9" s="1">
        <f>'874+619 LHS MNB '!I43</f>
        <v>0</v>
      </c>
      <c r="F9" s="1">
        <f>'874+619 RHS MNB'!I43</f>
        <v>0</v>
      </c>
      <c r="G9" s="1">
        <f>'871+223 LHS MNB'!I41</f>
        <v>0</v>
      </c>
      <c r="H9" s="63">
        <f>'871+223 RHS MNB'!I41</f>
        <v>0</v>
      </c>
      <c r="I9" s="63">
        <f>'869+999 LHS MNB'!I41</f>
        <v>0</v>
      </c>
      <c r="J9" s="82">
        <f>'864+905 MNB LHS'!I41</f>
        <v>0</v>
      </c>
      <c r="K9" s="63">
        <f>'869+999 RHS MNB'!I41</f>
        <v>0</v>
      </c>
      <c r="L9" s="82">
        <f>'864+905 MNB RHS '!I41</f>
        <v>0</v>
      </c>
      <c r="M9" s="63">
        <f>'864+250 MNB LHS '!I41</f>
        <v>0</v>
      </c>
      <c r="N9" s="63">
        <f>'864+250 MNB RHS'!I41</f>
        <v>0</v>
      </c>
      <c r="O9" s="63">
        <f>'858+884 MNB LHS '!I41</f>
        <v>0</v>
      </c>
      <c r="P9" s="63">
        <f>'858+884 MNB RHS'!I41</f>
        <v>0</v>
      </c>
      <c r="Q9" s="63">
        <f>'856+077 MNB LHS'!I41</f>
        <v>0</v>
      </c>
      <c r="R9" s="63">
        <f>'856+077 MNB RHS'!I41</f>
        <v>0</v>
      </c>
      <c r="S9" s="63">
        <f>'855+824 MNB LHS'!I41</f>
        <v>0</v>
      </c>
      <c r="T9" s="63">
        <f>'855+824 MNB RHS'!I41</f>
        <v>0</v>
      </c>
      <c r="U9" s="82">
        <f>'855+575 MNB LHS'!I41</f>
        <v>0</v>
      </c>
      <c r="V9" s="63">
        <f>'855+575 MNB RHS'!I41</f>
        <v>0</v>
      </c>
      <c r="W9" s="63">
        <f>'854+040 MNB LHS'!I41</f>
        <v>0</v>
      </c>
      <c r="X9" s="63">
        <f>'854+040 MNB RHS'!I41</f>
        <v>0</v>
      </c>
      <c r="Y9" s="63">
        <f>'852+088 MNB RHS'!I41</f>
        <v>0</v>
      </c>
      <c r="Z9" s="63">
        <f>'851+884 MNB LHS'!I41</f>
        <v>0</v>
      </c>
      <c r="AA9" s="63">
        <f>'851+884 MNB RHS'!I41</f>
        <v>0</v>
      </c>
      <c r="AB9" s="63">
        <f>'842+429 MNB LHS'!I41</f>
        <v>0</v>
      </c>
      <c r="AC9" s="82">
        <f>'842+429 MNB RHS'!I41</f>
        <v>0</v>
      </c>
      <c r="AD9" s="82">
        <f>'840+104 MNB LHS'!I41</f>
        <v>0</v>
      </c>
      <c r="AE9" s="82">
        <f>'840+104 MNB RHS'!I41</f>
        <v>0</v>
      </c>
      <c r="AF9" s="63">
        <f>'834+629 MNB LHS'!I41</f>
        <v>0</v>
      </c>
      <c r="AG9" s="63">
        <f>'834+629 MNB RHS'!I41</f>
        <v>0</v>
      </c>
      <c r="AH9" s="63">
        <f>'832+204 MNB LHS'!I41</f>
        <v>0</v>
      </c>
      <c r="AI9" s="63">
        <f>'832+204 MNB RHS'!I41</f>
        <v>0</v>
      </c>
      <c r="AJ9" s="63">
        <f>+'830+758 MNB LHS'!I41</f>
        <v>0</v>
      </c>
      <c r="AK9" s="63">
        <f>+'830+758 MNB RHS'!I41</f>
        <v>0</v>
      </c>
      <c r="AL9" s="63">
        <f>+'828+091 MNB LHS'!I41</f>
        <v>0</v>
      </c>
      <c r="AM9" s="63">
        <f>+'828+091 MNB RHS'!I41</f>
        <v>0</v>
      </c>
      <c r="AN9" s="82">
        <f>+'825+052 MNB LHS)'!I41</f>
        <v>0</v>
      </c>
      <c r="AO9" s="82">
        <f>+'825+052 MNB RHS'!I41</f>
        <v>0</v>
      </c>
      <c r="AP9" s="63">
        <f>+'824+525 MNB LHS'!I41</f>
        <v>0</v>
      </c>
      <c r="AQ9" s="63">
        <f>+'824+525 MNB RHS'!I41</f>
        <v>0</v>
      </c>
      <c r="AR9" s="63">
        <f>+'816+471 MNB LHS'!I41</f>
        <v>0</v>
      </c>
      <c r="AS9" s="63">
        <f>+'816+471 MNB RHS'!I41</f>
        <v>0</v>
      </c>
      <c r="AT9" s="63">
        <f>+'815+381 MNB LHS'!I41</f>
        <v>0</v>
      </c>
      <c r="AU9" s="63">
        <f>+'815+381 MNB RHS'!I41</f>
        <v>0</v>
      </c>
      <c r="AV9" s="63">
        <f>+'814+245 MNB LHS '!I41</f>
        <v>0</v>
      </c>
      <c r="AW9" s="63">
        <f>+'814+245 MNB RHS'!I41</f>
        <v>0</v>
      </c>
      <c r="AX9" s="63">
        <f>+'814+789 PUP BHS'!I41</f>
        <v>0</v>
      </c>
      <c r="AY9" s="63">
        <f>+'818+574 PUP BHS'!I41</f>
        <v>0</v>
      </c>
      <c r="AZ9" s="63">
        <f>+'821+162 PUP BHS'!I41</f>
        <v>0</v>
      </c>
      <c r="BA9" s="63">
        <f>+'866+228 PUP BHS'!I41</f>
        <v>0</v>
      </c>
      <c r="BB9" s="63">
        <f>+'833+700 VUP LHS'!I41</f>
        <v>0</v>
      </c>
      <c r="BC9" s="63">
        <f>+'833+700 VUP RHS'!I41</f>
        <v>0</v>
      </c>
      <c r="BD9" s="82">
        <f>+'843+964 VUP LHS'!I41</f>
        <v>0</v>
      </c>
      <c r="BE9" s="82">
        <f>+'843+964 VUP RHS'!I41</f>
        <v>0</v>
      </c>
      <c r="BF9" s="63">
        <f>+'827+917 FO BHS'!I41</f>
        <v>0</v>
      </c>
      <c r="BG9" s="63">
        <f>+'856+060 FO UDL'!I41</f>
        <v>0</v>
      </c>
      <c r="BH9" s="63">
        <f>+'872+780 FO LHS'!I41</f>
        <v>0</v>
      </c>
      <c r="BI9" s="63">
        <f>+'872+780 FO RHS'!I41</f>
        <v>0</v>
      </c>
      <c r="BJ9" s="63">
        <f>+'875+680 FO LHS '!I41</f>
        <v>0</v>
      </c>
      <c r="BK9" s="63">
        <f>+'875+680 FO RHS'!I41</f>
        <v>0</v>
      </c>
      <c r="BL9" s="63">
        <f>+'839+656 MJB LHS'!I41</f>
        <v>0</v>
      </c>
      <c r="BM9" s="63">
        <f>+'839+656 MJB RHS'!I41</f>
        <v>0</v>
      </c>
      <c r="BN9" s="63">
        <f>+'866+244 MJB LHS'!I41</f>
        <v>0</v>
      </c>
      <c r="BO9" s="63">
        <f>+'866+244 MJB RHS'!I41</f>
        <v>0</v>
      </c>
      <c r="BP9" s="63">
        <f>+'878+725 ROB LHS'!I41</f>
        <v>0</v>
      </c>
      <c r="BQ9" s="63">
        <f>+'878+725 ROB RHS'!I40</f>
        <v>0</v>
      </c>
      <c r="BR9" s="84">
        <f t="shared" si="1"/>
        <v>0</v>
      </c>
    </row>
    <row r="10" spans="2:70" ht="52.75" hidden="1" customHeight="1">
      <c r="B10" s="59">
        <v>8</v>
      </c>
      <c r="C10" s="64" t="s">
        <v>20</v>
      </c>
      <c r="D10" s="1">
        <f t="shared" si="0"/>
        <v>0</v>
      </c>
      <c r="E10" s="1">
        <f>'874+619 LHS MNB '!I44</f>
        <v>0</v>
      </c>
      <c r="F10" s="1">
        <f>'874+619 RHS MNB'!I44</f>
        <v>0</v>
      </c>
      <c r="G10" s="1">
        <f>'871+223 LHS MNB'!I42</f>
        <v>0</v>
      </c>
      <c r="H10" s="63">
        <f>'871+223 RHS MNB'!I42</f>
        <v>0</v>
      </c>
      <c r="I10" s="63">
        <f>'869+999 LHS MNB'!I42</f>
        <v>0</v>
      </c>
      <c r="J10" s="82">
        <f>'864+905 MNB LHS'!I42</f>
        <v>0</v>
      </c>
      <c r="K10" s="63">
        <f>'869+999 RHS MNB'!I42</f>
        <v>0</v>
      </c>
      <c r="L10" s="82">
        <f>'864+905 MNB RHS '!I42</f>
        <v>0</v>
      </c>
      <c r="M10" s="63">
        <f>'864+250 MNB LHS '!I42</f>
        <v>0</v>
      </c>
      <c r="N10" s="63">
        <f>'864+250 MNB RHS'!I42</f>
        <v>0</v>
      </c>
      <c r="O10" s="63">
        <f>'858+884 MNB LHS '!I42</f>
        <v>0</v>
      </c>
      <c r="P10" s="63">
        <f>'858+884 MNB RHS'!I42</f>
        <v>0</v>
      </c>
      <c r="Q10" s="63">
        <f>'856+077 MNB LHS'!I42</f>
        <v>0</v>
      </c>
      <c r="R10" s="63">
        <f>'856+077 MNB RHS'!I42</f>
        <v>0</v>
      </c>
      <c r="S10" s="63">
        <f>'855+824 MNB LHS'!I42</f>
        <v>0</v>
      </c>
      <c r="T10" s="63">
        <f>'855+824 MNB RHS'!I42</f>
        <v>0</v>
      </c>
      <c r="U10" s="82">
        <f>'855+575 MNB LHS'!I42</f>
        <v>0</v>
      </c>
      <c r="V10" s="63">
        <f>'855+575 MNB RHS'!I42</f>
        <v>0</v>
      </c>
      <c r="W10" s="63">
        <f>'854+040 MNB LHS'!I42</f>
        <v>0</v>
      </c>
      <c r="X10" s="63">
        <f>'854+040 MNB RHS'!I42</f>
        <v>0</v>
      </c>
      <c r="Y10" s="63">
        <f>'852+088 MNB RHS'!I42</f>
        <v>0</v>
      </c>
      <c r="Z10" s="63">
        <f>'851+884 MNB LHS'!I42</f>
        <v>0</v>
      </c>
      <c r="AA10" s="63">
        <f>'851+884 MNB RHS'!I42</f>
        <v>0</v>
      </c>
      <c r="AB10" s="63">
        <f>'842+429 MNB LHS'!I42</f>
        <v>0</v>
      </c>
      <c r="AC10" s="82">
        <f>'842+429 MNB RHS'!I42</f>
        <v>0</v>
      </c>
      <c r="AD10" s="82">
        <f>'840+104 MNB LHS'!I42</f>
        <v>0</v>
      </c>
      <c r="AE10" s="82">
        <f>'840+104 MNB RHS'!I42</f>
        <v>0</v>
      </c>
      <c r="AF10" s="63">
        <f>'834+629 MNB LHS'!I42</f>
        <v>0</v>
      </c>
      <c r="AG10" s="63">
        <f>'834+629 MNB RHS'!I42</f>
        <v>0</v>
      </c>
      <c r="AH10" s="63">
        <f>'832+204 MNB LHS'!I42</f>
        <v>0</v>
      </c>
      <c r="AI10" s="63">
        <f>'832+204 MNB RHS'!I42</f>
        <v>0</v>
      </c>
      <c r="AJ10" s="63">
        <f>+'830+758 MNB LHS'!I42</f>
        <v>0</v>
      </c>
      <c r="AK10" s="63">
        <f>+'830+758 MNB RHS'!I42</f>
        <v>0</v>
      </c>
      <c r="AL10" s="63">
        <f>+'828+091 MNB LHS'!I42</f>
        <v>0</v>
      </c>
      <c r="AM10" s="63">
        <f>+'828+091 MNB RHS'!I42</f>
        <v>0</v>
      </c>
      <c r="AN10" s="82">
        <f>+'825+052 MNB LHS)'!I42</f>
        <v>0</v>
      </c>
      <c r="AO10" s="82">
        <f>+'825+052 MNB RHS'!I42</f>
        <v>0</v>
      </c>
      <c r="AP10" s="63">
        <f>+'824+525 MNB LHS'!I42</f>
        <v>0</v>
      </c>
      <c r="AQ10" s="63">
        <f>+'824+525 MNB RHS'!I42</f>
        <v>0</v>
      </c>
      <c r="AR10" s="63">
        <f>+'816+471 MNB LHS'!I42</f>
        <v>0</v>
      </c>
      <c r="AS10" s="63">
        <f>+'816+471 MNB RHS'!I42</f>
        <v>0</v>
      </c>
      <c r="AT10" s="63">
        <f>+'815+381 MNB LHS'!I42</f>
        <v>0</v>
      </c>
      <c r="AU10" s="63">
        <f>+'815+381 MNB RHS'!I42</f>
        <v>0</v>
      </c>
      <c r="AV10" s="63">
        <f>+'814+245 MNB LHS '!I42</f>
        <v>0</v>
      </c>
      <c r="AW10" s="63">
        <f>+'814+245 MNB RHS'!I42</f>
        <v>0</v>
      </c>
      <c r="AX10" s="63">
        <f>+'814+789 PUP BHS'!I42</f>
        <v>0</v>
      </c>
      <c r="AY10" s="63">
        <f>+'818+574 PUP BHS'!I42</f>
        <v>0</v>
      </c>
      <c r="AZ10" s="63">
        <f>+'821+162 PUP BHS'!I42</f>
        <v>0</v>
      </c>
      <c r="BA10" s="63">
        <f>+'866+228 PUP BHS'!I42</f>
        <v>0</v>
      </c>
      <c r="BB10" s="63">
        <f>+'833+700 VUP LHS'!I42</f>
        <v>0</v>
      </c>
      <c r="BC10" s="63">
        <f>+'833+700 VUP RHS'!I42</f>
        <v>0</v>
      </c>
      <c r="BD10" s="82">
        <f>+'843+964 VUP LHS'!I42</f>
        <v>0</v>
      </c>
      <c r="BE10" s="82">
        <f>+'843+964 VUP RHS'!I42</f>
        <v>0</v>
      </c>
      <c r="BF10" s="63">
        <f>+'827+917 FO BHS'!I42</f>
        <v>0</v>
      </c>
      <c r="BG10" s="63">
        <f>+'856+060 FO UDL'!I42</f>
        <v>0</v>
      </c>
      <c r="BH10" s="63">
        <f>+'872+780 FO LHS'!I42</f>
        <v>0</v>
      </c>
      <c r="BI10" s="63">
        <f>+'872+780 FO RHS'!I42</f>
        <v>0</v>
      </c>
      <c r="BJ10" s="63">
        <f>+'875+680 FO LHS '!I42</f>
        <v>0</v>
      </c>
      <c r="BK10" s="63">
        <f>+'875+680 FO RHS'!I42</f>
        <v>0</v>
      </c>
      <c r="BL10" s="63">
        <f>+'839+656 MJB LHS'!I42</f>
        <v>0</v>
      </c>
      <c r="BM10" s="63">
        <f>+'839+656 MJB RHS'!I42</f>
        <v>0</v>
      </c>
      <c r="BN10" s="63">
        <f>+'866+244 MJB LHS'!I42</f>
        <v>0</v>
      </c>
      <c r="BO10" s="63">
        <f>+'866+244 MJB RHS'!I42</f>
        <v>0</v>
      </c>
      <c r="BP10" s="63">
        <f>+'878+725 ROB LHS'!I42</f>
        <v>0</v>
      </c>
      <c r="BQ10" s="63">
        <f>+'878+725 ROB RHS'!I41</f>
        <v>0</v>
      </c>
      <c r="BR10" s="84">
        <f t="shared" si="1"/>
        <v>0</v>
      </c>
    </row>
    <row r="11" spans="2:70" ht="52.75" hidden="1" customHeight="1">
      <c r="B11" s="59">
        <v>9</v>
      </c>
      <c r="C11" s="64" t="s">
        <v>22</v>
      </c>
      <c r="D11" s="1">
        <f t="shared" si="0"/>
        <v>0</v>
      </c>
      <c r="E11" s="1">
        <f>'874+619 LHS MNB '!I45</f>
        <v>0</v>
      </c>
      <c r="F11" s="1">
        <f>'874+619 RHS MNB'!I45</f>
        <v>0</v>
      </c>
      <c r="G11" s="1">
        <f>'871+223 LHS MNB'!I43</f>
        <v>0</v>
      </c>
      <c r="H11" s="63">
        <f>'871+223 RHS MNB'!I43</f>
        <v>0</v>
      </c>
      <c r="I11" s="63">
        <f>'869+999 LHS MNB'!I43</f>
        <v>0</v>
      </c>
      <c r="J11" s="82">
        <f>'864+905 MNB LHS'!I43</f>
        <v>0</v>
      </c>
      <c r="K11" s="63">
        <f>'869+999 RHS MNB'!I43</f>
        <v>0</v>
      </c>
      <c r="L11" s="82">
        <f>'864+905 MNB RHS '!I43</f>
        <v>0</v>
      </c>
      <c r="M11" s="63">
        <f>'864+250 MNB LHS '!I43</f>
        <v>0</v>
      </c>
      <c r="N11" s="63">
        <f>'864+250 MNB RHS'!I43</f>
        <v>0</v>
      </c>
      <c r="O11" s="63">
        <f>'858+884 MNB LHS '!I43</f>
        <v>0</v>
      </c>
      <c r="P11" s="63">
        <f>'858+884 MNB RHS'!I43</f>
        <v>0</v>
      </c>
      <c r="Q11" s="63">
        <f>'856+077 MNB LHS'!I43</f>
        <v>0</v>
      </c>
      <c r="R11" s="63">
        <f>'856+077 MNB RHS'!I43</f>
        <v>0</v>
      </c>
      <c r="S11" s="63">
        <f>'855+824 MNB LHS'!I43</f>
        <v>0</v>
      </c>
      <c r="T11" s="63">
        <f>'855+824 MNB RHS'!I43</f>
        <v>0</v>
      </c>
      <c r="U11" s="82">
        <f>'855+575 MNB LHS'!I43</f>
        <v>0</v>
      </c>
      <c r="V11" s="63">
        <f>'855+575 MNB RHS'!I43</f>
        <v>0</v>
      </c>
      <c r="W11" s="63">
        <f>'854+040 MNB LHS'!I43</f>
        <v>0</v>
      </c>
      <c r="X11" s="63">
        <f>'854+040 MNB RHS'!I43</f>
        <v>0</v>
      </c>
      <c r="Y11" s="63">
        <f>'852+088 MNB RHS'!I43</f>
        <v>0</v>
      </c>
      <c r="Z11" s="63">
        <f>'851+884 MNB LHS'!I43</f>
        <v>0</v>
      </c>
      <c r="AA11" s="63">
        <f>'851+884 MNB RHS'!I43</f>
        <v>0</v>
      </c>
      <c r="AB11" s="63">
        <f>'842+429 MNB LHS'!I43</f>
        <v>0</v>
      </c>
      <c r="AC11" s="82">
        <f>'842+429 MNB RHS'!I43</f>
        <v>0</v>
      </c>
      <c r="AD11" s="82">
        <f>'840+104 MNB LHS'!I43</f>
        <v>0</v>
      </c>
      <c r="AE11" s="82">
        <f>'840+104 MNB RHS'!I43</f>
        <v>0</v>
      </c>
      <c r="AF11" s="63">
        <f>'834+629 MNB LHS'!I43</f>
        <v>0</v>
      </c>
      <c r="AG11" s="63">
        <f>'834+629 MNB RHS'!I43</f>
        <v>0</v>
      </c>
      <c r="AH11" s="63">
        <f>'832+204 MNB LHS'!I43</f>
        <v>0</v>
      </c>
      <c r="AI11" s="63">
        <f>'832+204 MNB RHS'!I43</f>
        <v>0</v>
      </c>
      <c r="AJ11" s="63">
        <f>+'830+758 MNB LHS'!I43</f>
        <v>0</v>
      </c>
      <c r="AK11" s="63">
        <f>+'830+758 MNB RHS'!I43</f>
        <v>0</v>
      </c>
      <c r="AL11" s="63">
        <f>+'828+091 MNB LHS'!I43</f>
        <v>0</v>
      </c>
      <c r="AM11" s="63">
        <f>+'828+091 MNB RHS'!I43</f>
        <v>0</v>
      </c>
      <c r="AN11" s="82">
        <f>+'825+052 MNB LHS)'!I43</f>
        <v>0</v>
      </c>
      <c r="AO11" s="82">
        <f>+'825+052 MNB RHS'!I43</f>
        <v>0</v>
      </c>
      <c r="AP11" s="63">
        <f>+'824+525 MNB LHS'!I43</f>
        <v>0</v>
      </c>
      <c r="AQ11" s="63">
        <f>+'824+525 MNB RHS'!I43</f>
        <v>0</v>
      </c>
      <c r="AR11" s="63">
        <f>+'816+471 MNB LHS'!I43</f>
        <v>0</v>
      </c>
      <c r="AS11" s="63">
        <f>+'816+471 MNB RHS'!I43</f>
        <v>0</v>
      </c>
      <c r="AT11" s="63">
        <f>+'815+381 MNB LHS'!I43</f>
        <v>0</v>
      </c>
      <c r="AU11" s="63">
        <f>+'815+381 MNB RHS'!I43</f>
        <v>0</v>
      </c>
      <c r="AV11" s="63">
        <f>+'814+245 MNB LHS '!I43</f>
        <v>0</v>
      </c>
      <c r="AW11" s="63">
        <f>+'814+245 MNB RHS'!I43</f>
        <v>0</v>
      </c>
      <c r="AX11" s="63">
        <f>+'814+789 PUP BHS'!I43</f>
        <v>0</v>
      </c>
      <c r="AY11" s="63">
        <f>+'818+574 PUP BHS'!I43</f>
        <v>0</v>
      </c>
      <c r="AZ11" s="63">
        <f>+'821+162 PUP BHS'!I43</f>
        <v>0</v>
      </c>
      <c r="BA11" s="63">
        <f>+'866+228 PUP BHS'!I43</f>
        <v>0</v>
      </c>
      <c r="BB11" s="63">
        <f>+'833+700 VUP LHS'!I43</f>
        <v>0</v>
      </c>
      <c r="BC11" s="63">
        <f>+'833+700 VUP RHS'!I43</f>
        <v>0</v>
      </c>
      <c r="BD11" s="82">
        <f>+'843+964 VUP LHS'!I43</f>
        <v>0</v>
      </c>
      <c r="BE11" s="82">
        <f>+'843+964 VUP RHS'!I43</f>
        <v>0</v>
      </c>
      <c r="BF11" s="63">
        <f>+'827+917 FO BHS'!I43</f>
        <v>0</v>
      </c>
      <c r="BG11" s="63">
        <f>+'856+060 FO UDL'!I43</f>
        <v>0</v>
      </c>
      <c r="BH11" s="63">
        <f>+'872+780 FO LHS'!I43</f>
        <v>0</v>
      </c>
      <c r="BI11" s="63">
        <f>+'872+780 FO RHS'!I43</f>
        <v>0</v>
      </c>
      <c r="BJ11" s="63">
        <f>+'875+680 FO LHS '!I43</f>
        <v>0</v>
      </c>
      <c r="BK11" s="63">
        <f>+'875+680 FO RHS'!I43</f>
        <v>0</v>
      </c>
      <c r="BL11" s="63">
        <f>+'839+656 MJB LHS'!I43</f>
        <v>0</v>
      </c>
      <c r="BM11" s="63">
        <f>+'839+656 MJB RHS'!I43</f>
        <v>0</v>
      </c>
      <c r="BN11" s="63">
        <f>+'866+244 MJB LHS'!I43</f>
        <v>0</v>
      </c>
      <c r="BO11" s="63">
        <f>+'866+244 MJB RHS'!I43</f>
        <v>0</v>
      </c>
      <c r="BP11" s="63">
        <f>+'878+725 ROB LHS'!I43</f>
        <v>0</v>
      </c>
      <c r="BQ11" s="63">
        <f>+'878+725 ROB RHS'!I42</f>
        <v>0</v>
      </c>
      <c r="BR11" s="84">
        <f t="shared" si="1"/>
        <v>0</v>
      </c>
    </row>
    <row r="12" spans="2:70" ht="52.75" hidden="1" customHeight="1">
      <c r="B12" s="59">
        <v>10</v>
      </c>
      <c r="C12" s="64" t="s">
        <v>24</v>
      </c>
      <c r="D12" s="1">
        <f t="shared" si="0"/>
        <v>0</v>
      </c>
      <c r="E12" s="1">
        <f>'874+619 LHS MNB '!I46</f>
        <v>0</v>
      </c>
      <c r="F12" s="1">
        <f>'874+619 RHS MNB'!I46</f>
        <v>0</v>
      </c>
      <c r="G12" s="1">
        <f>'871+223 LHS MNB'!I44</f>
        <v>0</v>
      </c>
      <c r="H12" s="63">
        <f>'871+223 RHS MNB'!I44</f>
        <v>0</v>
      </c>
      <c r="I12" s="63">
        <f>'869+999 LHS MNB'!I44</f>
        <v>0</v>
      </c>
      <c r="J12" s="82">
        <f>'864+905 MNB LHS'!I44</f>
        <v>0</v>
      </c>
      <c r="K12" s="63">
        <f>'869+999 RHS MNB'!I44</f>
        <v>0</v>
      </c>
      <c r="L12" s="82">
        <f>'864+905 MNB RHS '!I44</f>
        <v>0</v>
      </c>
      <c r="M12" s="63">
        <f>'864+250 MNB LHS '!I44</f>
        <v>0</v>
      </c>
      <c r="N12" s="63">
        <f>'864+250 MNB RHS'!I44</f>
        <v>0</v>
      </c>
      <c r="O12" s="63">
        <f>'858+884 MNB LHS '!I44</f>
        <v>0</v>
      </c>
      <c r="P12" s="63">
        <f>'858+884 MNB RHS'!I44</f>
        <v>0</v>
      </c>
      <c r="Q12" s="63">
        <f>'856+077 MNB LHS'!I44</f>
        <v>0</v>
      </c>
      <c r="R12" s="63">
        <f>'856+077 MNB RHS'!I44</f>
        <v>0</v>
      </c>
      <c r="S12" s="63">
        <f>'855+824 MNB LHS'!I44</f>
        <v>0</v>
      </c>
      <c r="T12" s="63">
        <f>'855+824 MNB RHS'!I44</f>
        <v>0</v>
      </c>
      <c r="U12" s="82">
        <f>'855+575 MNB LHS'!I44</f>
        <v>0</v>
      </c>
      <c r="V12" s="63">
        <f>'855+575 MNB RHS'!I44</f>
        <v>0</v>
      </c>
      <c r="W12" s="63">
        <f>'854+040 MNB LHS'!I44</f>
        <v>0</v>
      </c>
      <c r="X12" s="63">
        <f>'854+040 MNB RHS'!I44</f>
        <v>0</v>
      </c>
      <c r="Y12" s="63">
        <f>'852+088 MNB RHS'!I44</f>
        <v>0</v>
      </c>
      <c r="Z12" s="63">
        <f>'851+884 MNB LHS'!I44</f>
        <v>0</v>
      </c>
      <c r="AA12" s="63">
        <f>'851+884 MNB RHS'!I44</f>
        <v>0</v>
      </c>
      <c r="AB12" s="63">
        <f>'842+429 MNB LHS'!I44</f>
        <v>0</v>
      </c>
      <c r="AC12" s="82">
        <f>'842+429 MNB RHS'!I44</f>
        <v>0</v>
      </c>
      <c r="AD12" s="82">
        <f>'840+104 MNB LHS'!I44</f>
        <v>0</v>
      </c>
      <c r="AE12" s="82">
        <f>'840+104 MNB RHS'!I44</f>
        <v>0</v>
      </c>
      <c r="AF12" s="63">
        <f>'834+629 MNB LHS'!I44</f>
        <v>0</v>
      </c>
      <c r="AG12" s="63">
        <f>'834+629 MNB RHS'!I44</f>
        <v>0</v>
      </c>
      <c r="AH12" s="63">
        <f>'832+204 MNB LHS'!I44</f>
        <v>0</v>
      </c>
      <c r="AI12" s="63">
        <f>'832+204 MNB RHS'!I44</f>
        <v>0</v>
      </c>
      <c r="AJ12" s="63">
        <f>+'830+758 MNB LHS'!I44</f>
        <v>0</v>
      </c>
      <c r="AK12" s="63">
        <f>+'830+758 MNB RHS'!I44</f>
        <v>0</v>
      </c>
      <c r="AL12" s="63">
        <f>+'828+091 MNB LHS'!I44</f>
        <v>0</v>
      </c>
      <c r="AM12" s="63">
        <f>+'828+091 MNB RHS'!I44</f>
        <v>0</v>
      </c>
      <c r="AN12" s="82">
        <f>+'825+052 MNB LHS)'!I44</f>
        <v>0</v>
      </c>
      <c r="AO12" s="82">
        <f>+'825+052 MNB RHS'!I44</f>
        <v>0</v>
      </c>
      <c r="AP12" s="63">
        <f>+'824+525 MNB LHS'!I44</f>
        <v>0</v>
      </c>
      <c r="AQ12" s="63">
        <f>+'824+525 MNB RHS'!I44</f>
        <v>0</v>
      </c>
      <c r="AR12" s="63">
        <f>+'816+471 MNB LHS'!I44</f>
        <v>0</v>
      </c>
      <c r="AS12" s="63">
        <f>+'816+471 MNB RHS'!I44</f>
        <v>0</v>
      </c>
      <c r="AT12" s="63">
        <f>+'815+381 MNB LHS'!I44</f>
        <v>0</v>
      </c>
      <c r="AU12" s="63">
        <f>+'815+381 MNB RHS'!I44</f>
        <v>0</v>
      </c>
      <c r="AV12" s="63">
        <f>+'814+245 MNB LHS '!I44</f>
        <v>0</v>
      </c>
      <c r="AW12" s="63">
        <f>+'814+245 MNB RHS'!I44</f>
        <v>0</v>
      </c>
      <c r="AX12" s="63">
        <f>+'814+789 PUP BHS'!I44</f>
        <v>0</v>
      </c>
      <c r="AY12" s="63">
        <f>+'818+574 PUP BHS'!I44</f>
        <v>0</v>
      </c>
      <c r="AZ12" s="63">
        <f>+'821+162 PUP BHS'!I44</f>
        <v>0</v>
      </c>
      <c r="BA12" s="63">
        <f>+'866+228 PUP BHS'!I44</f>
        <v>0</v>
      </c>
      <c r="BB12" s="63">
        <f>+'833+700 VUP LHS'!I44</f>
        <v>0</v>
      </c>
      <c r="BC12" s="63">
        <f>+'833+700 VUP RHS'!I44</f>
        <v>0</v>
      </c>
      <c r="BD12" s="82">
        <f>+'843+964 VUP LHS'!I44</f>
        <v>0</v>
      </c>
      <c r="BE12" s="82">
        <f>+'843+964 VUP RHS'!I44</f>
        <v>0</v>
      </c>
      <c r="BF12" s="63">
        <f>+'827+917 FO BHS'!I44</f>
        <v>0</v>
      </c>
      <c r="BG12" s="63">
        <f>+'856+060 FO UDL'!I44</f>
        <v>0</v>
      </c>
      <c r="BH12" s="63">
        <f>+'872+780 FO LHS'!I44</f>
        <v>0</v>
      </c>
      <c r="BI12" s="63">
        <f>+'872+780 FO RHS'!I44</f>
        <v>0</v>
      </c>
      <c r="BJ12" s="63">
        <f>+'875+680 FO LHS '!I44</f>
        <v>0</v>
      </c>
      <c r="BK12" s="63">
        <f>+'875+680 FO RHS'!I44</f>
        <v>0</v>
      </c>
      <c r="BL12" s="63">
        <f>+'839+656 MJB LHS'!I44</f>
        <v>0</v>
      </c>
      <c r="BM12" s="63">
        <f>+'839+656 MJB RHS'!I44</f>
        <v>0</v>
      </c>
      <c r="BN12" s="63">
        <f>+'866+244 MJB LHS'!I44</f>
        <v>0</v>
      </c>
      <c r="BO12" s="63">
        <f>+'866+244 MJB RHS'!I44</f>
        <v>0</v>
      </c>
      <c r="BP12" s="63">
        <f>+'878+725 ROB LHS'!I44</f>
        <v>0</v>
      </c>
      <c r="BQ12" s="63">
        <f>+'878+725 ROB RHS'!I43</f>
        <v>0</v>
      </c>
      <c r="BR12" s="84">
        <f t="shared" si="1"/>
        <v>0</v>
      </c>
    </row>
    <row r="13" spans="2:70" ht="26.5" hidden="1" customHeight="1">
      <c r="B13" s="59">
        <v>11</v>
      </c>
      <c r="C13" s="64" t="s">
        <v>25</v>
      </c>
      <c r="D13" s="1">
        <f t="shared" si="0"/>
        <v>0</v>
      </c>
      <c r="E13" s="1">
        <f>'874+619 LHS MNB '!I47</f>
        <v>0</v>
      </c>
      <c r="F13" s="1">
        <f>'874+619 RHS MNB'!I47</f>
        <v>0</v>
      </c>
      <c r="G13" s="1">
        <f>'871+223 LHS MNB'!I45</f>
        <v>0</v>
      </c>
      <c r="H13" s="63">
        <f>'871+223 RHS MNB'!I45</f>
        <v>0</v>
      </c>
      <c r="I13" s="63">
        <f>'869+999 LHS MNB'!I45</f>
        <v>0</v>
      </c>
      <c r="J13" s="82">
        <f>'864+905 MNB LHS'!I45</f>
        <v>0</v>
      </c>
      <c r="K13" s="63">
        <f>'869+999 RHS MNB'!I45</f>
        <v>0</v>
      </c>
      <c r="L13" s="82">
        <f>'864+905 MNB RHS '!I45</f>
        <v>0</v>
      </c>
      <c r="M13" s="63">
        <f>'864+250 MNB LHS '!I45</f>
        <v>0</v>
      </c>
      <c r="N13" s="63">
        <f>'864+250 MNB RHS'!I45</f>
        <v>0</v>
      </c>
      <c r="O13" s="63">
        <f>'858+884 MNB LHS '!I45</f>
        <v>0</v>
      </c>
      <c r="P13" s="63">
        <f>'858+884 MNB RHS'!I45</f>
        <v>0</v>
      </c>
      <c r="Q13" s="63">
        <f>'856+077 MNB LHS'!I45</f>
        <v>0</v>
      </c>
      <c r="R13" s="63">
        <f>'856+077 MNB RHS'!I45</f>
        <v>0</v>
      </c>
      <c r="S13" s="63">
        <f>'855+824 MNB LHS'!I45</f>
        <v>0</v>
      </c>
      <c r="T13" s="63">
        <f>'855+824 MNB RHS'!I45</f>
        <v>0</v>
      </c>
      <c r="U13" s="82">
        <f>'855+575 MNB LHS'!I45</f>
        <v>0</v>
      </c>
      <c r="V13" s="63">
        <f>'855+575 MNB RHS'!I45</f>
        <v>0</v>
      </c>
      <c r="W13" s="63">
        <f>'854+040 MNB LHS'!I45</f>
        <v>0</v>
      </c>
      <c r="X13" s="63">
        <f>'854+040 MNB RHS'!I45</f>
        <v>0</v>
      </c>
      <c r="Y13" s="63">
        <f>'852+088 MNB RHS'!I45</f>
        <v>0</v>
      </c>
      <c r="Z13" s="63">
        <f>'851+884 MNB LHS'!I45</f>
        <v>0</v>
      </c>
      <c r="AA13" s="63">
        <f>'851+884 MNB RHS'!I45</f>
        <v>0</v>
      </c>
      <c r="AB13" s="63">
        <f>'842+429 MNB LHS'!I45</f>
        <v>0</v>
      </c>
      <c r="AC13" s="82">
        <f>'842+429 MNB RHS'!I45</f>
        <v>0</v>
      </c>
      <c r="AD13" s="82">
        <f>'840+104 MNB LHS'!I45</f>
        <v>0</v>
      </c>
      <c r="AE13" s="82">
        <f>'840+104 MNB RHS'!I45</f>
        <v>0</v>
      </c>
      <c r="AF13" s="63">
        <f>'834+629 MNB LHS'!I45</f>
        <v>0</v>
      </c>
      <c r="AG13" s="63">
        <f>'834+629 MNB RHS'!I45</f>
        <v>0</v>
      </c>
      <c r="AH13" s="63">
        <f>'832+204 MNB LHS'!I45</f>
        <v>0</v>
      </c>
      <c r="AI13" s="63">
        <f>'832+204 MNB RHS'!I45</f>
        <v>0</v>
      </c>
      <c r="AJ13" s="63">
        <f>+'830+758 MNB LHS'!I45</f>
        <v>0</v>
      </c>
      <c r="AK13" s="63">
        <f>+'830+758 MNB RHS'!I45</f>
        <v>0</v>
      </c>
      <c r="AL13" s="63">
        <f>+'828+091 MNB LHS'!I45</f>
        <v>0</v>
      </c>
      <c r="AM13" s="63">
        <f>+'828+091 MNB RHS'!I45</f>
        <v>0</v>
      </c>
      <c r="AN13" s="82">
        <f>+'825+052 MNB LHS)'!I45</f>
        <v>0</v>
      </c>
      <c r="AO13" s="82">
        <f>+'825+052 MNB RHS'!I45</f>
        <v>0</v>
      </c>
      <c r="AP13" s="63">
        <f>+'824+525 MNB LHS'!I45</f>
        <v>0</v>
      </c>
      <c r="AQ13" s="63">
        <f>+'824+525 MNB RHS'!I45</f>
        <v>0</v>
      </c>
      <c r="AR13" s="63">
        <f>+'816+471 MNB LHS'!I45</f>
        <v>0</v>
      </c>
      <c r="AS13" s="63">
        <f>+'816+471 MNB RHS'!I45</f>
        <v>0</v>
      </c>
      <c r="AT13" s="63">
        <f>+'815+381 MNB LHS'!I45</f>
        <v>0</v>
      </c>
      <c r="AU13" s="63">
        <f>+'815+381 MNB RHS'!I45</f>
        <v>0</v>
      </c>
      <c r="AV13" s="63">
        <f>+'814+245 MNB LHS '!I45</f>
        <v>0</v>
      </c>
      <c r="AW13" s="63">
        <f>+'814+245 MNB RHS'!I45</f>
        <v>0</v>
      </c>
      <c r="AX13" s="63">
        <f>+'814+789 PUP BHS'!I45</f>
        <v>0</v>
      </c>
      <c r="AY13" s="63">
        <f>+'818+574 PUP BHS'!I45</f>
        <v>0</v>
      </c>
      <c r="AZ13" s="63">
        <f>+'821+162 PUP BHS'!I45</f>
        <v>0</v>
      </c>
      <c r="BA13" s="63">
        <f>+'866+228 PUP BHS'!I45</f>
        <v>0</v>
      </c>
      <c r="BB13" s="63">
        <f>+'833+700 VUP LHS'!I45</f>
        <v>0</v>
      </c>
      <c r="BC13" s="63">
        <f>+'833+700 VUP RHS'!I45</f>
        <v>0</v>
      </c>
      <c r="BD13" s="82">
        <f>+'843+964 VUP LHS'!I45</f>
        <v>0</v>
      </c>
      <c r="BE13" s="82">
        <f>+'843+964 VUP RHS'!I45</f>
        <v>0</v>
      </c>
      <c r="BF13" s="63">
        <f>+'827+917 FO BHS'!I45</f>
        <v>0</v>
      </c>
      <c r="BG13" s="63">
        <f>+'856+060 FO UDL'!I45</f>
        <v>0</v>
      </c>
      <c r="BH13" s="63">
        <f>+'872+780 FO LHS'!I45</f>
        <v>0</v>
      </c>
      <c r="BI13" s="63">
        <f>+'872+780 FO RHS'!I45</f>
        <v>0</v>
      </c>
      <c r="BJ13" s="63">
        <f>+'875+680 FO LHS '!I45</f>
        <v>0</v>
      </c>
      <c r="BK13" s="63">
        <f>+'875+680 FO RHS'!I45</f>
        <v>0</v>
      </c>
      <c r="BL13" s="63">
        <f>+'839+656 MJB LHS'!I45</f>
        <v>0</v>
      </c>
      <c r="BM13" s="63">
        <f>+'839+656 MJB RHS'!I45</f>
        <v>0</v>
      </c>
      <c r="BN13" s="63">
        <f>+'866+244 MJB LHS'!I45</f>
        <v>0</v>
      </c>
      <c r="BO13" s="63">
        <f>+'866+244 MJB RHS'!I45</f>
        <v>0</v>
      </c>
      <c r="BP13" s="63">
        <f>+'878+725 ROB LHS'!I45</f>
        <v>0</v>
      </c>
      <c r="BQ13" s="63">
        <f>+'878+725 ROB RHS'!I44</f>
        <v>0</v>
      </c>
      <c r="BR13" s="84">
        <f t="shared" si="1"/>
        <v>0</v>
      </c>
    </row>
    <row r="14" spans="2:70" ht="26.5" hidden="1" customHeight="1">
      <c r="B14" s="59">
        <v>12</v>
      </c>
      <c r="C14" s="64" t="s">
        <v>26</v>
      </c>
      <c r="D14" s="1">
        <f t="shared" si="0"/>
        <v>0</v>
      </c>
      <c r="E14" s="1">
        <f>'874+619 LHS MNB '!I48</f>
        <v>0</v>
      </c>
      <c r="F14" s="1">
        <f>'874+619 RHS MNB'!I48</f>
        <v>0</v>
      </c>
      <c r="G14" s="1">
        <f>'871+223 LHS MNB'!I46</f>
        <v>0</v>
      </c>
      <c r="H14" s="63">
        <f>'871+223 RHS MNB'!I46</f>
        <v>0</v>
      </c>
      <c r="I14" s="63">
        <f>'869+999 LHS MNB'!I46</f>
        <v>0</v>
      </c>
      <c r="J14" s="82">
        <f>'864+905 MNB LHS'!I46</f>
        <v>0</v>
      </c>
      <c r="K14" s="63">
        <f>'869+999 RHS MNB'!I46</f>
        <v>0</v>
      </c>
      <c r="L14" s="82">
        <f>'864+905 MNB RHS '!I46</f>
        <v>0</v>
      </c>
      <c r="M14" s="63">
        <f>'864+250 MNB LHS '!I46</f>
        <v>0</v>
      </c>
      <c r="N14" s="63">
        <f>'864+250 MNB RHS'!I46</f>
        <v>0</v>
      </c>
      <c r="O14" s="63">
        <f>'858+884 MNB LHS '!I46</f>
        <v>0</v>
      </c>
      <c r="P14" s="63">
        <f>'858+884 MNB RHS'!I46</f>
        <v>0</v>
      </c>
      <c r="Q14" s="63">
        <f>'856+077 MNB LHS'!I46</f>
        <v>0</v>
      </c>
      <c r="R14" s="63">
        <f>'856+077 MNB RHS'!I46</f>
        <v>0</v>
      </c>
      <c r="S14" s="63">
        <f>'855+824 MNB LHS'!I46</f>
        <v>0</v>
      </c>
      <c r="T14" s="63">
        <f>'855+824 MNB RHS'!I46</f>
        <v>0</v>
      </c>
      <c r="U14" s="82">
        <f>'855+575 MNB LHS'!I46</f>
        <v>0</v>
      </c>
      <c r="V14" s="63">
        <f>'855+575 MNB RHS'!I46</f>
        <v>0</v>
      </c>
      <c r="W14" s="63">
        <f>'854+040 MNB LHS'!I46</f>
        <v>0</v>
      </c>
      <c r="X14" s="63">
        <f>'854+040 MNB RHS'!I46</f>
        <v>0</v>
      </c>
      <c r="Y14" s="63">
        <f>'852+088 MNB RHS'!I46</f>
        <v>0</v>
      </c>
      <c r="Z14" s="63">
        <f>'851+884 MNB LHS'!I46</f>
        <v>0</v>
      </c>
      <c r="AA14" s="63">
        <f>'851+884 MNB RHS'!I46</f>
        <v>0</v>
      </c>
      <c r="AB14" s="63">
        <f>'842+429 MNB LHS'!I46</f>
        <v>0</v>
      </c>
      <c r="AC14" s="82">
        <f>'842+429 MNB RHS'!I46</f>
        <v>0</v>
      </c>
      <c r="AD14" s="82">
        <f>'840+104 MNB LHS'!I46</f>
        <v>0</v>
      </c>
      <c r="AE14" s="82">
        <f>'840+104 MNB RHS'!I46</f>
        <v>0</v>
      </c>
      <c r="AF14" s="63">
        <f>'834+629 MNB LHS'!I46</f>
        <v>0</v>
      </c>
      <c r="AG14" s="63">
        <f>'834+629 MNB RHS'!I46</f>
        <v>0</v>
      </c>
      <c r="AH14" s="63">
        <f>'832+204 MNB LHS'!I46</f>
        <v>0</v>
      </c>
      <c r="AI14" s="63">
        <f>'832+204 MNB RHS'!I46</f>
        <v>0</v>
      </c>
      <c r="AJ14" s="63">
        <f>+'830+758 MNB LHS'!I46</f>
        <v>0</v>
      </c>
      <c r="AK14" s="63">
        <f>+'830+758 MNB RHS'!I46</f>
        <v>0</v>
      </c>
      <c r="AL14" s="63">
        <f>+'828+091 MNB LHS'!I46</f>
        <v>0</v>
      </c>
      <c r="AM14" s="63">
        <f>+'828+091 MNB RHS'!I46</f>
        <v>0</v>
      </c>
      <c r="AN14" s="82">
        <f>+'825+052 MNB LHS)'!I46</f>
        <v>0</v>
      </c>
      <c r="AO14" s="82">
        <f>+'825+052 MNB RHS'!I46</f>
        <v>0</v>
      </c>
      <c r="AP14" s="63">
        <f>+'824+525 MNB LHS'!I46</f>
        <v>0</v>
      </c>
      <c r="AQ14" s="63">
        <f>+'824+525 MNB RHS'!I46</f>
        <v>0</v>
      </c>
      <c r="AR14" s="63">
        <f>+'816+471 MNB LHS'!I46</f>
        <v>0</v>
      </c>
      <c r="AS14" s="63">
        <f>+'816+471 MNB RHS'!I46</f>
        <v>0</v>
      </c>
      <c r="AT14" s="63">
        <f>+'815+381 MNB LHS'!I46</f>
        <v>0</v>
      </c>
      <c r="AU14" s="63">
        <f>+'815+381 MNB RHS'!I46</f>
        <v>0</v>
      </c>
      <c r="AV14" s="63">
        <f>+'814+245 MNB LHS '!I46</f>
        <v>0</v>
      </c>
      <c r="AW14" s="63">
        <f>+'814+245 MNB RHS'!I46</f>
        <v>0</v>
      </c>
      <c r="AX14" s="63">
        <f>+'814+789 PUP BHS'!I46</f>
        <v>0</v>
      </c>
      <c r="AY14" s="63">
        <f>+'818+574 PUP BHS'!I46</f>
        <v>0</v>
      </c>
      <c r="AZ14" s="63">
        <f>+'821+162 PUP BHS'!I46</f>
        <v>0</v>
      </c>
      <c r="BA14" s="63">
        <f>+'866+228 PUP BHS'!I46</f>
        <v>0</v>
      </c>
      <c r="BB14" s="63">
        <f>+'833+700 VUP LHS'!I46</f>
        <v>0</v>
      </c>
      <c r="BC14" s="63">
        <f>+'833+700 VUP RHS'!I46</f>
        <v>0</v>
      </c>
      <c r="BD14" s="82">
        <f>+'843+964 VUP LHS'!I46</f>
        <v>0</v>
      </c>
      <c r="BE14" s="82">
        <f>+'843+964 VUP RHS'!I46</f>
        <v>0</v>
      </c>
      <c r="BF14" s="63">
        <f>+'827+917 FO BHS'!I46</f>
        <v>0</v>
      </c>
      <c r="BG14" s="63">
        <f>+'856+060 FO UDL'!I46</f>
        <v>0</v>
      </c>
      <c r="BH14" s="63">
        <f>+'872+780 FO LHS'!I46</f>
        <v>0</v>
      </c>
      <c r="BI14" s="63">
        <f>+'872+780 FO RHS'!I46</f>
        <v>0</v>
      </c>
      <c r="BJ14" s="63">
        <f>+'875+680 FO LHS '!I46</f>
        <v>0</v>
      </c>
      <c r="BK14" s="63">
        <f>+'875+680 FO RHS'!I46</f>
        <v>0</v>
      </c>
      <c r="BL14" s="63">
        <f>+'839+656 MJB LHS'!I46</f>
        <v>0</v>
      </c>
      <c r="BM14" s="63">
        <f>+'839+656 MJB RHS'!I46</f>
        <v>0</v>
      </c>
      <c r="BN14" s="63">
        <f>+'866+244 MJB LHS'!I46</f>
        <v>0</v>
      </c>
      <c r="BO14" s="63">
        <f>+'866+244 MJB RHS'!I46</f>
        <v>0</v>
      </c>
      <c r="BP14" s="63">
        <f>+'878+725 ROB LHS'!I46</f>
        <v>0</v>
      </c>
      <c r="BQ14" s="63">
        <f>+'878+725 ROB RHS'!I45</f>
        <v>0</v>
      </c>
      <c r="BR14" s="84">
        <f t="shared" si="1"/>
        <v>0</v>
      </c>
    </row>
    <row r="15" spans="2:70" ht="52.75" hidden="1" customHeight="1">
      <c r="B15" s="59">
        <v>13</v>
      </c>
      <c r="C15" s="64" t="s">
        <v>27</v>
      </c>
      <c r="D15" s="1">
        <f t="shared" si="0"/>
        <v>0</v>
      </c>
      <c r="E15" s="1">
        <f>'874+619 LHS MNB '!I49</f>
        <v>0</v>
      </c>
      <c r="F15" s="1">
        <f>'874+619 RHS MNB'!I49</f>
        <v>0</v>
      </c>
      <c r="G15" s="1">
        <f>'871+223 LHS MNB'!I47</f>
        <v>0</v>
      </c>
      <c r="H15" s="63">
        <f>'871+223 RHS MNB'!I47</f>
        <v>0</v>
      </c>
      <c r="I15" s="63">
        <f>'869+999 LHS MNB'!I47</f>
        <v>0</v>
      </c>
      <c r="J15" s="82">
        <f>'864+905 MNB LHS'!I47</f>
        <v>0</v>
      </c>
      <c r="K15" s="63">
        <f>'869+999 RHS MNB'!I47</f>
        <v>0</v>
      </c>
      <c r="L15" s="82">
        <f>'864+905 MNB RHS '!I47</f>
        <v>0</v>
      </c>
      <c r="M15" s="63">
        <f>'864+250 MNB LHS '!I47</f>
        <v>0</v>
      </c>
      <c r="N15" s="63">
        <f>'864+250 MNB RHS'!I47</f>
        <v>0</v>
      </c>
      <c r="O15" s="63">
        <f>'858+884 MNB LHS '!I47</f>
        <v>0</v>
      </c>
      <c r="P15" s="63">
        <f>'858+884 MNB RHS'!I47</f>
        <v>0</v>
      </c>
      <c r="Q15" s="63">
        <f>'856+077 MNB LHS'!I47</f>
        <v>0</v>
      </c>
      <c r="R15" s="63">
        <f>'856+077 MNB RHS'!I47</f>
        <v>0</v>
      </c>
      <c r="S15" s="63">
        <f>'855+824 MNB LHS'!I47</f>
        <v>0</v>
      </c>
      <c r="T15" s="63">
        <f>'855+824 MNB RHS'!I47</f>
        <v>0</v>
      </c>
      <c r="U15" s="82">
        <f>'855+575 MNB LHS'!I47</f>
        <v>0</v>
      </c>
      <c r="V15" s="63">
        <f>'855+575 MNB RHS'!I47</f>
        <v>0</v>
      </c>
      <c r="W15" s="63">
        <f>'854+040 MNB LHS'!I47</f>
        <v>0</v>
      </c>
      <c r="X15" s="63">
        <f>'854+040 MNB RHS'!I47</f>
        <v>0</v>
      </c>
      <c r="Y15" s="63">
        <f>'852+088 MNB RHS'!I47</f>
        <v>0</v>
      </c>
      <c r="Z15" s="63">
        <f>'851+884 MNB LHS'!I47</f>
        <v>0</v>
      </c>
      <c r="AA15" s="63">
        <f>'851+884 MNB RHS'!I47</f>
        <v>0</v>
      </c>
      <c r="AB15" s="63">
        <f>'842+429 MNB LHS'!I47</f>
        <v>0</v>
      </c>
      <c r="AC15" s="82">
        <f>'842+429 MNB RHS'!I47</f>
        <v>0</v>
      </c>
      <c r="AD15" s="82">
        <f>'840+104 MNB LHS'!I47</f>
        <v>0</v>
      </c>
      <c r="AE15" s="82">
        <f>'840+104 MNB RHS'!I47</f>
        <v>0</v>
      </c>
      <c r="AF15" s="63">
        <f>'834+629 MNB LHS'!I47</f>
        <v>0</v>
      </c>
      <c r="AG15" s="63">
        <f>'834+629 MNB RHS'!I47</f>
        <v>0</v>
      </c>
      <c r="AH15" s="63">
        <f>'832+204 MNB LHS'!I47</f>
        <v>0</v>
      </c>
      <c r="AI15" s="63">
        <f>'832+204 MNB RHS'!I47</f>
        <v>0</v>
      </c>
      <c r="AJ15" s="63">
        <f>+'830+758 MNB LHS'!I47</f>
        <v>0</v>
      </c>
      <c r="AK15" s="63">
        <f>+'830+758 MNB RHS'!I47</f>
        <v>0</v>
      </c>
      <c r="AL15" s="63">
        <f>+'828+091 MNB LHS'!I47</f>
        <v>0</v>
      </c>
      <c r="AM15" s="63">
        <f>+'828+091 MNB RHS'!I47</f>
        <v>0</v>
      </c>
      <c r="AN15" s="82">
        <f>+'825+052 MNB LHS)'!I47</f>
        <v>0</v>
      </c>
      <c r="AO15" s="82">
        <f>+'825+052 MNB RHS'!I47</f>
        <v>0</v>
      </c>
      <c r="AP15" s="63">
        <f>+'824+525 MNB LHS'!I47</f>
        <v>0</v>
      </c>
      <c r="AQ15" s="63">
        <f>+'824+525 MNB RHS'!I47</f>
        <v>0</v>
      </c>
      <c r="AR15" s="63">
        <f>+'816+471 MNB LHS'!I47</f>
        <v>0</v>
      </c>
      <c r="AS15" s="63">
        <f>+'816+471 MNB RHS'!I47</f>
        <v>0</v>
      </c>
      <c r="AT15" s="63">
        <f>+'815+381 MNB LHS'!I47</f>
        <v>0</v>
      </c>
      <c r="AU15" s="63">
        <f>+'815+381 MNB RHS'!I47</f>
        <v>0</v>
      </c>
      <c r="AV15" s="63">
        <f>+'814+245 MNB LHS '!I47</f>
        <v>0</v>
      </c>
      <c r="AW15" s="63">
        <f>+'814+245 MNB RHS'!I47</f>
        <v>0</v>
      </c>
      <c r="AX15" s="63">
        <f>+'814+789 PUP BHS'!I47</f>
        <v>0</v>
      </c>
      <c r="AY15" s="63">
        <f>+'818+574 PUP BHS'!I47</f>
        <v>0</v>
      </c>
      <c r="AZ15" s="63">
        <f>+'821+162 PUP BHS'!I47</f>
        <v>0</v>
      </c>
      <c r="BA15" s="63">
        <f>+'866+228 PUP BHS'!I47</f>
        <v>0</v>
      </c>
      <c r="BB15" s="63">
        <f>+'833+700 VUP LHS'!I47</f>
        <v>0</v>
      </c>
      <c r="BC15" s="63">
        <f>+'833+700 VUP RHS'!I47</f>
        <v>0</v>
      </c>
      <c r="BD15" s="82">
        <f>+'843+964 VUP LHS'!I47</f>
        <v>0</v>
      </c>
      <c r="BE15" s="82">
        <f>+'843+964 VUP RHS'!I47</f>
        <v>0</v>
      </c>
      <c r="BF15" s="63">
        <f>+'827+917 FO BHS'!I47</f>
        <v>0</v>
      </c>
      <c r="BG15" s="63">
        <f>+'856+060 FO UDL'!I47</f>
        <v>0</v>
      </c>
      <c r="BH15" s="63">
        <f>+'872+780 FO LHS'!I47</f>
        <v>0</v>
      </c>
      <c r="BI15" s="63">
        <f>+'872+780 FO RHS'!I47</f>
        <v>0</v>
      </c>
      <c r="BJ15" s="63">
        <f>+'875+680 FO LHS '!I47</f>
        <v>0</v>
      </c>
      <c r="BK15" s="63">
        <f>+'875+680 FO RHS'!I47</f>
        <v>0</v>
      </c>
      <c r="BL15" s="63">
        <f>+'839+656 MJB LHS'!I47</f>
        <v>0</v>
      </c>
      <c r="BM15" s="63">
        <f>+'839+656 MJB RHS'!I47</f>
        <v>0</v>
      </c>
      <c r="BN15" s="63">
        <f>+'866+244 MJB LHS'!I47</f>
        <v>0</v>
      </c>
      <c r="BO15" s="63">
        <f>+'866+244 MJB RHS'!I47</f>
        <v>0</v>
      </c>
      <c r="BP15" s="63">
        <f>+'878+725 ROB LHS'!I47</f>
        <v>0</v>
      </c>
      <c r="BQ15" s="63">
        <f>+'878+725 ROB RHS'!I46</f>
        <v>0</v>
      </c>
      <c r="BR15" s="84">
        <f t="shared" si="1"/>
        <v>0</v>
      </c>
    </row>
    <row r="16" spans="2:70" ht="52.75" hidden="1" customHeight="1">
      <c r="B16" s="59">
        <v>14</v>
      </c>
      <c r="C16" s="64" t="s">
        <v>28</v>
      </c>
      <c r="D16" s="1">
        <f t="shared" si="0"/>
        <v>0</v>
      </c>
      <c r="E16" s="1">
        <f>'874+619 LHS MNB '!I50</f>
        <v>0</v>
      </c>
      <c r="F16" s="1">
        <f>'874+619 RHS MNB'!I50</f>
        <v>0</v>
      </c>
      <c r="G16" s="1">
        <f>'871+223 LHS MNB'!I48</f>
        <v>0</v>
      </c>
      <c r="H16" s="63">
        <f>'871+223 RHS MNB'!I48</f>
        <v>0</v>
      </c>
      <c r="I16" s="63">
        <f>'869+999 LHS MNB'!I48</f>
        <v>0</v>
      </c>
      <c r="J16" s="82">
        <f>'864+905 MNB LHS'!I48</f>
        <v>0</v>
      </c>
      <c r="K16" s="63">
        <f>'869+999 RHS MNB'!I48</f>
        <v>0</v>
      </c>
      <c r="L16" s="82">
        <f>'864+905 MNB RHS '!I48</f>
        <v>0</v>
      </c>
      <c r="M16" s="63">
        <f>'864+250 MNB LHS '!I48</f>
        <v>0</v>
      </c>
      <c r="N16" s="63">
        <f>'864+250 MNB RHS'!I48</f>
        <v>0</v>
      </c>
      <c r="O16" s="63">
        <f>'858+884 MNB LHS '!I48</f>
        <v>0</v>
      </c>
      <c r="P16" s="63">
        <f>'858+884 MNB RHS'!I48</f>
        <v>0</v>
      </c>
      <c r="Q16" s="63">
        <f>'856+077 MNB LHS'!I48</f>
        <v>0</v>
      </c>
      <c r="R16" s="63">
        <f>'856+077 MNB RHS'!I48</f>
        <v>0</v>
      </c>
      <c r="S16" s="63">
        <f>'855+824 MNB LHS'!I48</f>
        <v>0</v>
      </c>
      <c r="T16" s="63">
        <f>'855+824 MNB RHS'!I48</f>
        <v>0</v>
      </c>
      <c r="U16" s="82">
        <f>'855+575 MNB LHS'!I48</f>
        <v>0</v>
      </c>
      <c r="V16" s="63">
        <f>'855+575 MNB RHS'!I48</f>
        <v>0</v>
      </c>
      <c r="W16" s="63">
        <f>'854+040 MNB LHS'!I48</f>
        <v>0</v>
      </c>
      <c r="X16" s="63">
        <f>'854+040 MNB RHS'!I48</f>
        <v>0</v>
      </c>
      <c r="Y16" s="63">
        <f>'852+088 MNB RHS'!I48</f>
        <v>0</v>
      </c>
      <c r="Z16" s="63">
        <f>'851+884 MNB LHS'!I48</f>
        <v>0</v>
      </c>
      <c r="AA16" s="63">
        <f>'851+884 MNB RHS'!I48</f>
        <v>0</v>
      </c>
      <c r="AB16" s="63">
        <f>'842+429 MNB LHS'!I48</f>
        <v>0</v>
      </c>
      <c r="AC16" s="82">
        <f>'842+429 MNB RHS'!I48</f>
        <v>0</v>
      </c>
      <c r="AD16" s="82">
        <f>'840+104 MNB LHS'!I48</f>
        <v>0</v>
      </c>
      <c r="AE16" s="82">
        <f>'840+104 MNB RHS'!I48</f>
        <v>0</v>
      </c>
      <c r="AF16" s="63">
        <f>'834+629 MNB LHS'!I48</f>
        <v>0</v>
      </c>
      <c r="AG16" s="63">
        <f>'834+629 MNB RHS'!I48</f>
        <v>0</v>
      </c>
      <c r="AH16" s="63">
        <f>'832+204 MNB LHS'!I48</f>
        <v>0</v>
      </c>
      <c r="AI16" s="63">
        <f>'832+204 MNB RHS'!I48</f>
        <v>0</v>
      </c>
      <c r="AJ16" s="63">
        <f>+'830+758 MNB LHS'!I48</f>
        <v>0</v>
      </c>
      <c r="AK16" s="63">
        <f>+'830+758 MNB RHS'!I48</f>
        <v>0</v>
      </c>
      <c r="AL16" s="63">
        <f>+'828+091 MNB LHS'!I48</f>
        <v>0</v>
      </c>
      <c r="AM16" s="63">
        <f>+'828+091 MNB RHS'!I48</f>
        <v>0</v>
      </c>
      <c r="AN16" s="82">
        <f>+'825+052 MNB LHS)'!I48</f>
        <v>0</v>
      </c>
      <c r="AO16" s="82">
        <f>+'825+052 MNB RHS'!I48</f>
        <v>0</v>
      </c>
      <c r="AP16" s="63">
        <f>+'824+525 MNB LHS'!I48</f>
        <v>0</v>
      </c>
      <c r="AQ16" s="63">
        <f>+'824+525 MNB RHS'!I48</f>
        <v>0</v>
      </c>
      <c r="AR16" s="63">
        <f>+'816+471 MNB LHS'!I48</f>
        <v>0</v>
      </c>
      <c r="AS16" s="63">
        <f>+'816+471 MNB RHS'!I48</f>
        <v>0</v>
      </c>
      <c r="AT16" s="63">
        <f>+'815+381 MNB LHS'!I48</f>
        <v>0</v>
      </c>
      <c r="AU16" s="63">
        <f>+'815+381 MNB RHS'!I48</f>
        <v>0</v>
      </c>
      <c r="AV16" s="63">
        <f>+'814+245 MNB LHS '!I48</f>
        <v>0</v>
      </c>
      <c r="AW16" s="63">
        <f>+'814+245 MNB RHS'!I48</f>
        <v>0</v>
      </c>
      <c r="AX16" s="63">
        <f>+'814+789 PUP BHS'!I48</f>
        <v>0</v>
      </c>
      <c r="AY16" s="63">
        <f>+'818+574 PUP BHS'!I48</f>
        <v>0</v>
      </c>
      <c r="AZ16" s="63">
        <f>+'821+162 PUP BHS'!I48</f>
        <v>0</v>
      </c>
      <c r="BA16" s="63">
        <f>+'866+228 PUP BHS'!I48</f>
        <v>0</v>
      </c>
      <c r="BB16" s="63">
        <f>+'833+700 VUP LHS'!I48</f>
        <v>0</v>
      </c>
      <c r="BC16" s="63">
        <f>+'833+700 VUP RHS'!I48</f>
        <v>0</v>
      </c>
      <c r="BD16" s="82">
        <f>+'843+964 VUP LHS'!I48</f>
        <v>0</v>
      </c>
      <c r="BE16" s="82">
        <f>+'843+964 VUP RHS'!I48</f>
        <v>0</v>
      </c>
      <c r="BF16" s="63">
        <f>+'827+917 FO BHS'!I48</f>
        <v>0</v>
      </c>
      <c r="BG16" s="63">
        <f>+'856+060 FO UDL'!I48</f>
        <v>0</v>
      </c>
      <c r="BH16" s="63">
        <f>+'872+780 FO LHS'!I48</f>
        <v>0</v>
      </c>
      <c r="BI16" s="63">
        <f>+'872+780 FO RHS'!I48</f>
        <v>0</v>
      </c>
      <c r="BJ16" s="63">
        <f>+'875+680 FO LHS '!I48</f>
        <v>0</v>
      </c>
      <c r="BK16" s="63">
        <f>+'875+680 FO RHS'!I48</f>
        <v>0</v>
      </c>
      <c r="BL16" s="63">
        <f>+'839+656 MJB LHS'!I48</f>
        <v>0</v>
      </c>
      <c r="BM16" s="63">
        <f>+'839+656 MJB RHS'!I48</f>
        <v>0</v>
      </c>
      <c r="BN16" s="63">
        <f>+'866+244 MJB LHS'!I48</f>
        <v>0</v>
      </c>
      <c r="BO16" s="63">
        <f>+'866+244 MJB RHS'!I48</f>
        <v>0</v>
      </c>
      <c r="BP16" s="63">
        <f>+'878+725 ROB LHS'!I48</f>
        <v>0</v>
      </c>
      <c r="BQ16" s="63">
        <f>+'878+725 ROB RHS'!I47</f>
        <v>0</v>
      </c>
      <c r="BR16" s="84">
        <f t="shared" si="1"/>
        <v>0</v>
      </c>
    </row>
    <row r="17" spans="2:70" ht="52.75" hidden="1" customHeight="1">
      <c r="B17" s="59">
        <v>15</v>
      </c>
      <c r="C17" s="64" t="s">
        <v>29</v>
      </c>
      <c r="D17" s="1">
        <f t="shared" si="0"/>
        <v>0</v>
      </c>
      <c r="E17" s="1">
        <f>'874+619 LHS MNB '!I51</f>
        <v>0</v>
      </c>
      <c r="F17" s="1">
        <f>'874+619 RHS MNB'!I51</f>
        <v>0</v>
      </c>
      <c r="G17" s="1">
        <f>'871+223 LHS MNB'!I49</f>
        <v>0</v>
      </c>
      <c r="H17" s="63">
        <f>'871+223 RHS MNB'!I49</f>
        <v>0</v>
      </c>
      <c r="I17" s="63">
        <f>'869+999 LHS MNB'!I49</f>
        <v>0</v>
      </c>
      <c r="J17" s="82">
        <f>'864+905 MNB LHS'!I49</f>
        <v>0</v>
      </c>
      <c r="K17" s="63">
        <f>'869+999 RHS MNB'!I49</f>
        <v>0</v>
      </c>
      <c r="L17" s="82">
        <f>'864+905 MNB RHS '!I49</f>
        <v>0</v>
      </c>
      <c r="M17" s="63">
        <f>'864+250 MNB LHS '!I49</f>
        <v>0</v>
      </c>
      <c r="N17" s="63">
        <f>'864+250 MNB RHS'!I49</f>
        <v>0</v>
      </c>
      <c r="O17" s="63">
        <f>'858+884 MNB LHS '!I49</f>
        <v>0</v>
      </c>
      <c r="P17" s="63">
        <f>'858+884 MNB RHS'!I49</f>
        <v>0</v>
      </c>
      <c r="Q17" s="63">
        <f>'856+077 MNB LHS'!I49</f>
        <v>0</v>
      </c>
      <c r="R17" s="63">
        <f>'856+077 MNB RHS'!I49</f>
        <v>0</v>
      </c>
      <c r="S17" s="63">
        <f>'855+824 MNB LHS'!I49</f>
        <v>0</v>
      </c>
      <c r="T17" s="63">
        <f>'855+824 MNB RHS'!I49</f>
        <v>0</v>
      </c>
      <c r="U17" s="82">
        <f>'855+575 MNB LHS'!I49</f>
        <v>0</v>
      </c>
      <c r="V17" s="63">
        <f>'855+575 MNB RHS'!I49</f>
        <v>0</v>
      </c>
      <c r="W17" s="63">
        <f>'854+040 MNB LHS'!I49</f>
        <v>0</v>
      </c>
      <c r="X17" s="63">
        <f>'854+040 MNB RHS'!I49</f>
        <v>0</v>
      </c>
      <c r="Y17" s="63">
        <f>'852+088 MNB RHS'!I49</f>
        <v>0</v>
      </c>
      <c r="Z17" s="63">
        <f>'851+884 MNB LHS'!I49</f>
        <v>0</v>
      </c>
      <c r="AA17" s="63">
        <f>'851+884 MNB RHS'!I49</f>
        <v>0</v>
      </c>
      <c r="AB17" s="63">
        <f>'842+429 MNB LHS'!I49</f>
        <v>0</v>
      </c>
      <c r="AC17" s="82">
        <f>'842+429 MNB RHS'!I49</f>
        <v>0</v>
      </c>
      <c r="AD17" s="82">
        <f>'840+104 MNB LHS'!I49</f>
        <v>0</v>
      </c>
      <c r="AE17" s="82">
        <f>'840+104 MNB RHS'!I49</f>
        <v>0</v>
      </c>
      <c r="AF17" s="63">
        <f>'834+629 MNB LHS'!I49</f>
        <v>0</v>
      </c>
      <c r="AG17" s="63">
        <f>'834+629 MNB RHS'!I49</f>
        <v>0</v>
      </c>
      <c r="AH17" s="63">
        <f>'832+204 MNB LHS'!I49</f>
        <v>0</v>
      </c>
      <c r="AI17" s="63">
        <f>'832+204 MNB RHS'!I49</f>
        <v>0</v>
      </c>
      <c r="AJ17" s="63">
        <f>+'830+758 MNB LHS'!I49</f>
        <v>0</v>
      </c>
      <c r="AK17" s="63">
        <f>+'830+758 MNB RHS'!I49</f>
        <v>0</v>
      </c>
      <c r="AL17" s="63">
        <f>+'828+091 MNB LHS'!I49</f>
        <v>0</v>
      </c>
      <c r="AM17" s="63">
        <f>+'828+091 MNB RHS'!I49</f>
        <v>0</v>
      </c>
      <c r="AN17" s="82">
        <f>+'825+052 MNB LHS)'!I49</f>
        <v>0</v>
      </c>
      <c r="AO17" s="82">
        <f>+'825+052 MNB RHS'!I49</f>
        <v>0</v>
      </c>
      <c r="AP17" s="63">
        <f>+'824+525 MNB LHS'!I49</f>
        <v>0</v>
      </c>
      <c r="AQ17" s="63">
        <f>+'824+525 MNB RHS'!I49</f>
        <v>0</v>
      </c>
      <c r="AR17" s="63">
        <f>+'816+471 MNB LHS'!I49</f>
        <v>0</v>
      </c>
      <c r="AS17" s="63">
        <f>+'816+471 MNB RHS'!I49</f>
        <v>0</v>
      </c>
      <c r="AT17" s="63">
        <f>+'815+381 MNB LHS'!I49</f>
        <v>0</v>
      </c>
      <c r="AU17" s="63">
        <f>+'815+381 MNB RHS'!I49</f>
        <v>0</v>
      </c>
      <c r="AV17" s="63">
        <f>+'814+245 MNB LHS '!I49</f>
        <v>0</v>
      </c>
      <c r="AW17" s="63">
        <f>+'814+245 MNB RHS'!I49</f>
        <v>0</v>
      </c>
      <c r="AX17" s="63">
        <f>+'814+789 PUP BHS'!I49</f>
        <v>0</v>
      </c>
      <c r="AY17" s="63">
        <f>+'818+574 PUP BHS'!I49</f>
        <v>0</v>
      </c>
      <c r="AZ17" s="63">
        <f>+'821+162 PUP BHS'!I49</f>
        <v>0</v>
      </c>
      <c r="BA17" s="63">
        <f>+'866+228 PUP BHS'!I49</f>
        <v>0</v>
      </c>
      <c r="BB17" s="63">
        <f>+'833+700 VUP LHS'!I49</f>
        <v>0</v>
      </c>
      <c r="BC17" s="63">
        <f>+'833+700 VUP RHS'!I49</f>
        <v>0</v>
      </c>
      <c r="BD17" s="82">
        <f>+'843+964 VUP LHS'!I49</f>
        <v>0</v>
      </c>
      <c r="BE17" s="82">
        <f>+'843+964 VUP RHS'!I49</f>
        <v>0</v>
      </c>
      <c r="BF17" s="63">
        <f>+'827+917 FO BHS'!I49</f>
        <v>0</v>
      </c>
      <c r="BG17" s="63">
        <f>+'856+060 FO UDL'!I49</f>
        <v>0</v>
      </c>
      <c r="BH17" s="63">
        <f>+'872+780 FO LHS'!I49</f>
        <v>0</v>
      </c>
      <c r="BI17" s="63">
        <f>+'872+780 FO RHS'!I49</f>
        <v>0</v>
      </c>
      <c r="BJ17" s="63">
        <f>+'875+680 FO LHS '!I49</f>
        <v>0</v>
      </c>
      <c r="BK17" s="63">
        <f>+'875+680 FO RHS'!I49</f>
        <v>0</v>
      </c>
      <c r="BL17" s="63">
        <f>+'839+656 MJB LHS'!I49</f>
        <v>0</v>
      </c>
      <c r="BM17" s="63">
        <f>+'839+656 MJB RHS'!I49</f>
        <v>0</v>
      </c>
      <c r="BN17" s="63">
        <f>+'866+244 MJB LHS'!I49</f>
        <v>0</v>
      </c>
      <c r="BO17" s="63">
        <f>+'866+244 MJB RHS'!I49</f>
        <v>0</v>
      </c>
      <c r="BP17" s="63">
        <f>+'878+725 ROB LHS'!I49</f>
        <v>0</v>
      </c>
      <c r="BQ17" s="63">
        <f>+'878+725 ROB RHS'!I48</f>
        <v>0</v>
      </c>
      <c r="BR17" s="84">
        <f t="shared" si="1"/>
        <v>0</v>
      </c>
    </row>
    <row r="18" spans="2:70" ht="26.5" hidden="1" customHeight="1">
      <c r="B18" s="59">
        <v>16</v>
      </c>
      <c r="C18" s="64" t="s">
        <v>30</v>
      </c>
      <c r="D18" s="1">
        <f t="shared" si="0"/>
        <v>0</v>
      </c>
      <c r="E18" s="1">
        <f>'874+619 LHS MNB '!I52</f>
        <v>0</v>
      </c>
      <c r="F18" s="1">
        <f>'874+619 RHS MNB'!I52</f>
        <v>0</v>
      </c>
      <c r="G18" s="1">
        <f>'871+223 LHS MNB'!I50</f>
        <v>0</v>
      </c>
      <c r="H18" s="63">
        <f>'871+223 RHS MNB'!I50</f>
        <v>0</v>
      </c>
      <c r="I18" s="63">
        <f>'869+999 LHS MNB'!I50</f>
        <v>0</v>
      </c>
      <c r="J18" s="82">
        <f>'864+905 MNB LHS'!I50</f>
        <v>0</v>
      </c>
      <c r="K18" s="63">
        <f>'869+999 RHS MNB'!I50</f>
        <v>0</v>
      </c>
      <c r="L18" s="82">
        <f>'864+905 MNB RHS '!I50</f>
        <v>0</v>
      </c>
      <c r="M18" s="63">
        <f>'864+250 MNB LHS '!I50</f>
        <v>0</v>
      </c>
      <c r="N18" s="63">
        <f>'864+250 MNB RHS'!I50</f>
        <v>0</v>
      </c>
      <c r="O18" s="63">
        <f>'858+884 MNB LHS '!I50</f>
        <v>0</v>
      </c>
      <c r="P18" s="63">
        <f>'858+884 MNB RHS'!I50</f>
        <v>0</v>
      </c>
      <c r="Q18" s="63">
        <f>'856+077 MNB LHS'!I50</f>
        <v>0</v>
      </c>
      <c r="R18" s="63">
        <f>'856+077 MNB RHS'!I50</f>
        <v>0</v>
      </c>
      <c r="S18" s="63">
        <f>'855+824 MNB LHS'!I50</f>
        <v>0</v>
      </c>
      <c r="T18" s="63">
        <f>'855+824 MNB RHS'!I50</f>
        <v>0</v>
      </c>
      <c r="U18" s="82">
        <f>'855+575 MNB LHS'!I50</f>
        <v>0</v>
      </c>
      <c r="V18" s="63">
        <f>'855+575 MNB RHS'!I50</f>
        <v>0</v>
      </c>
      <c r="W18" s="63">
        <f>'854+040 MNB LHS'!I50</f>
        <v>0</v>
      </c>
      <c r="X18" s="63">
        <f>'854+040 MNB RHS'!I50</f>
        <v>0</v>
      </c>
      <c r="Y18" s="63">
        <f>'852+088 MNB RHS'!I50</f>
        <v>0</v>
      </c>
      <c r="Z18" s="63">
        <f>'851+884 MNB LHS'!I50</f>
        <v>0</v>
      </c>
      <c r="AA18" s="63">
        <f>'851+884 MNB RHS'!I50</f>
        <v>0</v>
      </c>
      <c r="AB18" s="63">
        <f>'842+429 MNB LHS'!I50</f>
        <v>0</v>
      </c>
      <c r="AC18" s="82">
        <f>'842+429 MNB RHS'!I50</f>
        <v>0</v>
      </c>
      <c r="AD18" s="82">
        <f>'840+104 MNB LHS'!I50</f>
        <v>0</v>
      </c>
      <c r="AE18" s="82">
        <f>'840+104 MNB RHS'!I50</f>
        <v>0</v>
      </c>
      <c r="AF18" s="63">
        <f>'834+629 MNB LHS'!I50</f>
        <v>0</v>
      </c>
      <c r="AG18" s="63">
        <f>'834+629 MNB RHS'!I50</f>
        <v>0</v>
      </c>
      <c r="AH18" s="63">
        <f>'832+204 MNB LHS'!I50</f>
        <v>0</v>
      </c>
      <c r="AI18" s="63">
        <f>'832+204 MNB RHS'!I50</f>
        <v>0</v>
      </c>
      <c r="AJ18" s="63">
        <f>+'830+758 MNB LHS'!I50</f>
        <v>0</v>
      </c>
      <c r="AK18" s="63">
        <f>+'830+758 MNB RHS'!I50</f>
        <v>0</v>
      </c>
      <c r="AL18" s="63">
        <f>+'828+091 MNB LHS'!I50</f>
        <v>0</v>
      </c>
      <c r="AM18" s="63">
        <f>+'828+091 MNB RHS'!I50</f>
        <v>0</v>
      </c>
      <c r="AN18" s="82">
        <f>+'825+052 MNB LHS)'!I50</f>
        <v>0</v>
      </c>
      <c r="AO18" s="82">
        <f>+'825+052 MNB RHS'!I50</f>
        <v>0</v>
      </c>
      <c r="AP18" s="63">
        <f>+'824+525 MNB LHS'!I50</f>
        <v>0</v>
      </c>
      <c r="AQ18" s="63">
        <f>+'824+525 MNB RHS'!I50</f>
        <v>0</v>
      </c>
      <c r="AR18" s="63">
        <f>+'816+471 MNB LHS'!I50</f>
        <v>0</v>
      </c>
      <c r="AS18" s="63">
        <f>+'816+471 MNB RHS'!I50</f>
        <v>0</v>
      </c>
      <c r="AT18" s="63">
        <f>+'815+381 MNB LHS'!I50</f>
        <v>0</v>
      </c>
      <c r="AU18" s="63">
        <f>+'815+381 MNB RHS'!I50</f>
        <v>0</v>
      </c>
      <c r="AV18" s="63">
        <f>+'814+245 MNB LHS '!I50</f>
        <v>0</v>
      </c>
      <c r="AW18" s="63">
        <f>+'814+245 MNB RHS'!I50</f>
        <v>0</v>
      </c>
      <c r="AX18" s="63">
        <f>+'814+789 PUP BHS'!I50</f>
        <v>0</v>
      </c>
      <c r="AY18" s="63">
        <f>+'818+574 PUP BHS'!I50</f>
        <v>0</v>
      </c>
      <c r="AZ18" s="63">
        <f>+'821+162 PUP BHS'!I50</f>
        <v>0</v>
      </c>
      <c r="BA18" s="63">
        <f>+'866+228 PUP BHS'!I50</f>
        <v>0</v>
      </c>
      <c r="BB18" s="63">
        <f>+'833+700 VUP LHS'!I50</f>
        <v>0</v>
      </c>
      <c r="BC18" s="63">
        <f>+'833+700 VUP RHS'!I50</f>
        <v>0</v>
      </c>
      <c r="BD18" s="82">
        <f>+'843+964 VUP LHS'!I50</f>
        <v>0</v>
      </c>
      <c r="BE18" s="82">
        <f>+'843+964 VUP RHS'!I50</f>
        <v>0</v>
      </c>
      <c r="BF18" s="63">
        <f>+'827+917 FO BHS'!I50</f>
        <v>0</v>
      </c>
      <c r="BG18" s="63">
        <f>+'856+060 FO UDL'!I50</f>
        <v>0</v>
      </c>
      <c r="BH18" s="63">
        <f>+'872+780 FO LHS'!I50</f>
        <v>0</v>
      </c>
      <c r="BI18" s="63">
        <f>+'872+780 FO RHS'!I50</f>
        <v>0</v>
      </c>
      <c r="BJ18" s="63">
        <f>+'875+680 FO LHS '!I50</f>
        <v>0</v>
      </c>
      <c r="BK18" s="63">
        <f>+'875+680 FO RHS'!I50</f>
        <v>0</v>
      </c>
      <c r="BL18" s="63">
        <f>+'839+656 MJB LHS'!I50</f>
        <v>0</v>
      </c>
      <c r="BM18" s="63">
        <f>+'839+656 MJB RHS'!I50</f>
        <v>0</v>
      </c>
      <c r="BN18" s="63">
        <f>+'866+244 MJB LHS'!I50</f>
        <v>0</v>
      </c>
      <c r="BO18" s="63">
        <f>+'866+244 MJB RHS'!I50</f>
        <v>0</v>
      </c>
      <c r="BP18" s="63">
        <f>+'878+725 ROB LHS'!I50</f>
        <v>0</v>
      </c>
      <c r="BQ18" s="63">
        <f>+'878+725 ROB RHS'!I49</f>
        <v>0</v>
      </c>
      <c r="BR18" s="84">
        <f t="shared" si="1"/>
        <v>0</v>
      </c>
    </row>
    <row r="19" spans="2:70" ht="26.5" hidden="1" customHeight="1">
      <c r="B19" s="59">
        <v>17</v>
      </c>
      <c r="C19" s="64"/>
      <c r="D19" s="1">
        <f t="shared" si="0"/>
        <v>0</v>
      </c>
      <c r="E19" s="1">
        <f>'874+619 LHS MNB '!I53</f>
        <v>0</v>
      </c>
      <c r="F19" s="1">
        <f>'874+619 RHS MNB'!I53</f>
        <v>0</v>
      </c>
      <c r="G19" s="1">
        <f>'871+223 LHS MNB'!I51</f>
        <v>0</v>
      </c>
      <c r="H19" s="63">
        <f>'871+223 RHS MNB'!I51</f>
        <v>0</v>
      </c>
      <c r="I19" s="63">
        <f>'869+999 LHS MNB'!I51</f>
        <v>0</v>
      </c>
      <c r="J19" s="82">
        <f>'864+905 MNB LHS'!I51</f>
        <v>0</v>
      </c>
      <c r="K19" s="63">
        <f>'869+999 RHS MNB'!I51</f>
        <v>0</v>
      </c>
      <c r="L19" s="82">
        <f>'864+905 MNB RHS '!I51</f>
        <v>0</v>
      </c>
      <c r="M19" s="63">
        <f>'864+250 MNB LHS '!I51</f>
        <v>0</v>
      </c>
      <c r="N19" s="63">
        <f>'864+250 MNB RHS'!I51</f>
        <v>0</v>
      </c>
      <c r="O19" s="63">
        <f>'858+884 MNB LHS '!I51</f>
        <v>0</v>
      </c>
      <c r="P19" s="63">
        <f>'858+884 MNB RHS'!I51</f>
        <v>0</v>
      </c>
      <c r="Q19" s="63">
        <f>'856+077 MNB LHS'!I51</f>
        <v>0</v>
      </c>
      <c r="R19" s="63">
        <f>'856+077 MNB RHS'!I51</f>
        <v>0</v>
      </c>
      <c r="S19" s="63">
        <f>'855+824 MNB LHS'!I51</f>
        <v>0</v>
      </c>
      <c r="T19" s="63">
        <f>'855+824 MNB RHS'!I51</f>
        <v>0</v>
      </c>
      <c r="U19" s="82">
        <f>'855+575 MNB LHS'!I51</f>
        <v>0</v>
      </c>
      <c r="V19" s="63">
        <f>'855+575 MNB RHS'!I51</f>
        <v>0</v>
      </c>
      <c r="W19" s="63">
        <f>'854+040 MNB LHS'!I51</f>
        <v>0</v>
      </c>
      <c r="X19" s="63">
        <f>'854+040 MNB RHS'!I51</f>
        <v>0</v>
      </c>
      <c r="Y19" s="63">
        <f>'852+088 MNB RHS'!I51</f>
        <v>0</v>
      </c>
      <c r="Z19" s="63">
        <f>'851+884 MNB LHS'!I51</f>
        <v>0</v>
      </c>
      <c r="AA19" s="63">
        <f>'851+884 MNB RHS'!I51</f>
        <v>0</v>
      </c>
      <c r="AB19" s="63">
        <f>'842+429 MNB LHS'!I51</f>
        <v>0</v>
      </c>
      <c r="AC19" s="82">
        <f>'842+429 MNB RHS'!I51</f>
        <v>0</v>
      </c>
      <c r="AD19" s="82">
        <f>'840+104 MNB LHS'!I51</f>
        <v>0</v>
      </c>
      <c r="AE19" s="82">
        <f>'840+104 MNB RHS'!I51</f>
        <v>0</v>
      </c>
      <c r="AF19" s="63">
        <f>'834+629 MNB LHS'!I51</f>
        <v>0</v>
      </c>
      <c r="AG19" s="63">
        <f>'834+629 MNB RHS'!I51</f>
        <v>0</v>
      </c>
      <c r="AH19" s="63">
        <f>'832+204 MNB LHS'!I51</f>
        <v>0</v>
      </c>
      <c r="AI19" s="63">
        <f>'832+204 MNB RHS'!I51</f>
        <v>0</v>
      </c>
      <c r="AJ19" s="63">
        <f>+'830+758 MNB LHS'!I51</f>
        <v>0</v>
      </c>
      <c r="AK19" s="63">
        <f>+'830+758 MNB RHS'!I51</f>
        <v>0</v>
      </c>
      <c r="AL19" s="63">
        <f>+'828+091 MNB LHS'!I51</f>
        <v>0</v>
      </c>
      <c r="AM19" s="63">
        <f>+'828+091 MNB RHS'!I51</f>
        <v>0</v>
      </c>
      <c r="AN19" s="82">
        <f>+'825+052 MNB LHS)'!I51</f>
        <v>0</v>
      </c>
      <c r="AO19" s="82">
        <f>+'825+052 MNB RHS'!I51</f>
        <v>0</v>
      </c>
      <c r="AP19" s="63">
        <f>+'824+525 MNB LHS'!I51</f>
        <v>0</v>
      </c>
      <c r="AQ19" s="63">
        <f>+'824+525 MNB RHS'!I51</f>
        <v>0</v>
      </c>
      <c r="AR19" s="63">
        <f>+'816+471 MNB LHS'!I51</f>
        <v>0</v>
      </c>
      <c r="AS19" s="63">
        <f>+'816+471 MNB RHS'!I51</f>
        <v>0</v>
      </c>
      <c r="AT19" s="63">
        <f>+'815+381 MNB LHS'!I51</f>
        <v>0</v>
      </c>
      <c r="AU19" s="63">
        <f>+'815+381 MNB RHS'!I51</f>
        <v>0</v>
      </c>
      <c r="AV19" s="63">
        <f>+'814+245 MNB LHS '!I51</f>
        <v>0</v>
      </c>
      <c r="AW19" s="63">
        <f>+'814+245 MNB RHS'!I51</f>
        <v>0</v>
      </c>
      <c r="AX19" s="63">
        <f>+'814+789 PUP BHS'!I51</f>
        <v>0</v>
      </c>
      <c r="AY19" s="63">
        <f>+'818+574 PUP BHS'!I51</f>
        <v>0</v>
      </c>
      <c r="AZ19" s="63">
        <f>+'821+162 PUP BHS'!I51</f>
        <v>0</v>
      </c>
      <c r="BA19" s="63">
        <f>+'866+228 PUP BHS'!I51</f>
        <v>0</v>
      </c>
      <c r="BB19" s="63">
        <f>+'833+700 VUP LHS'!I51</f>
        <v>0</v>
      </c>
      <c r="BC19" s="63">
        <f>+'833+700 VUP RHS'!I51</f>
        <v>0</v>
      </c>
      <c r="BD19" s="82">
        <f>+'843+964 VUP LHS'!I51</f>
        <v>0</v>
      </c>
      <c r="BE19" s="82">
        <f>+'843+964 VUP RHS'!I51</f>
        <v>0</v>
      </c>
      <c r="BF19" s="63">
        <f>+'827+917 FO BHS'!I51</f>
        <v>0</v>
      </c>
      <c r="BG19" s="63">
        <f>+'856+060 FO UDL'!I51</f>
        <v>0</v>
      </c>
      <c r="BH19" s="63">
        <f>+'872+780 FO LHS'!I51</f>
        <v>0</v>
      </c>
      <c r="BI19" s="63">
        <f>+'872+780 FO RHS'!I51</f>
        <v>0</v>
      </c>
      <c r="BJ19" s="63">
        <f>+'875+680 FO LHS '!I51</f>
        <v>0</v>
      </c>
      <c r="BK19" s="63">
        <f>+'875+680 FO RHS'!I51</f>
        <v>0</v>
      </c>
      <c r="BL19" s="63">
        <f>+'839+656 MJB LHS'!I51</f>
        <v>0</v>
      </c>
      <c r="BM19" s="63">
        <f>+'839+656 MJB RHS'!I51</f>
        <v>0</v>
      </c>
      <c r="BN19" s="63">
        <f>+'866+244 MJB LHS'!I51</f>
        <v>0</v>
      </c>
      <c r="BO19" s="63">
        <f>+'866+244 MJB RHS'!I51</f>
        <v>0</v>
      </c>
      <c r="BP19" s="63">
        <f>+'878+725 ROB LHS'!I51</f>
        <v>0</v>
      </c>
      <c r="BQ19" s="63">
        <f>+'878+725 ROB RHS'!I50</f>
        <v>0</v>
      </c>
      <c r="BR19" s="84">
        <f t="shared" si="1"/>
        <v>0</v>
      </c>
    </row>
    <row r="20" spans="2:70" ht="26.5" hidden="1" customHeight="1">
      <c r="B20" s="59">
        <v>18</v>
      </c>
      <c r="C20" s="64" t="s">
        <v>31</v>
      </c>
      <c r="D20" s="1">
        <f t="shared" si="0"/>
        <v>0</v>
      </c>
      <c r="E20" s="1">
        <f>'874+619 LHS MNB '!I54</f>
        <v>0</v>
      </c>
      <c r="F20" s="1">
        <f>'874+619 RHS MNB'!I54</f>
        <v>0</v>
      </c>
      <c r="G20" s="1">
        <f>'871+223 LHS MNB'!I52</f>
        <v>0</v>
      </c>
      <c r="H20" s="63">
        <f>'871+223 RHS MNB'!I52</f>
        <v>0</v>
      </c>
      <c r="I20" s="63">
        <f>'869+999 LHS MNB'!I52</f>
        <v>0</v>
      </c>
      <c r="J20" s="82">
        <f>'864+905 MNB LHS'!I52</f>
        <v>0</v>
      </c>
      <c r="K20" s="63">
        <f>'869+999 RHS MNB'!I52</f>
        <v>0</v>
      </c>
      <c r="L20" s="82">
        <f>'864+905 MNB RHS '!I52</f>
        <v>0</v>
      </c>
      <c r="M20" s="63">
        <f>'864+250 MNB LHS '!I52</f>
        <v>0</v>
      </c>
      <c r="N20" s="63">
        <f>'864+250 MNB RHS'!I52</f>
        <v>0</v>
      </c>
      <c r="O20" s="63">
        <f>'858+884 MNB LHS '!I52</f>
        <v>0</v>
      </c>
      <c r="P20" s="63">
        <f>'858+884 MNB RHS'!I52</f>
        <v>0</v>
      </c>
      <c r="Q20" s="63">
        <f>'856+077 MNB LHS'!I52</f>
        <v>0</v>
      </c>
      <c r="R20" s="63">
        <f>'856+077 MNB RHS'!I52</f>
        <v>0</v>
      </c>
      <c r="S20" s="63">
        <f>'855+824 MNB LHS'!I52</f>
        <v>0</v>
      </c>
      <c r="T20" s="63">
        <f>'855+824 MNB RHS'!I52</f>
        <v>0</v>
      </c>
      <c r="U20" s="82">
        <f>'855+575 MNB LHS'!I52</f>
        <v>0</v>
      </c>
      <c r="V20" s="63">
        <f>'855+575 MNB RHS'!I52</f>
        <v>0</v>
      </c>
      <c r="W20" s="63">
        <f>'854+040 MNB LHS'!I52</f>
        <v>0</v>
      </c>
      <c r="X20" s="63">
        <f>'854+040 MNB RHS'!I52</f>
        <v>0</v>
      </c>
      <c r="Y20" s="63">
        <f>'852+088 MNB RHS'!I52</f>
        <v>0</v>
      </c>
      <c r="Z20" s="63">
        <f>'851+884 MNB LHS'!I52</f>
        <v>0</v>
      </c>
      <c r="AA20" s="63">
        <f>'851+884 MNB RHS'!I52</f>
        <v>0</v>
      </c>
      <c r="AB20" s="63">
        <f>'842+429 MNB LHS'!I52</f>
        <v>0</v>
      </c>
      <c r="AC20" s="82">
        <f>'842+429 MNB RHS'!I52</f>
        <v>0</v>
      </c>
      <c r="AD20" s="82">
        <f>'840+104 MNB LHS'!I52</f>
        <v>0</v>
      </c>
      <c r="AE20" s="82">
        <f>'840+104 MNB RHS'!I52</f>
        <v>0</v>
      </c>
      <c r="AF20" s="63">
        <f>'834+629 MNB LHS'!I52</f>
        <v>0</v>
      </c>
      <c r="AG20" s="63">
        <f>'834+629 MNB RHS'!I52</f>
        <v>0</v>
      </c>
      <c r="AH20" s="63">
        <f>'832+204 MNB LHS'!I52</f>
        <v>0</v>
      </c>
      <c r="AI20" s="63">
        <f>'832+204 MNB RHS'!I52</f>
        <v>0</v>
      </c>
      <c r="AJ20" s="63">
        <f>+'830+758 MNB LHS'!I52</f>
        <v>0</v>
      </c>
      <c r="AK20" s="63">
        <f>+'830+758 MNB RHS'!I52</f>
        <v>0</v>
      </c>
      <c r="AL20" s="63">
        <f>+'828+091 MNB LHS'!I52</f>
        <v>0</v>
      </c>
      <c r="AM20" s="63">
        <f>+'828+091 MNB RHS'!I52</f>
        <v>0</v>
      </c>
      <c r="AN20" s="82">
        <f>+'825+052 MNB LHS)'!I52</f>
        <v>0</v>
      </c>
      <c r="AO20" s="82">
        <f>+'825+052 MNB RHS'!I52</f>
        <v>0</v>
      </c>
      <c r="AP20" s="63">
        <f>+'824+525 MNB LHS'!I52</f>
        <v>0</v>
      </c>
      <c r="AQ20" s="63">
        <f>+'824+525 MNB RHS'!I52</f>
        <v>0</v>
      </c>
      <c r="AR20" s="63">
        <f>+'816+471 MNB LHS'!I52</f>
        <v>0</v>
      </c>
      <c r="AS20" s="63">
        <f>+'816+471 MNB RHS'!I52</f>
        <v>0</v>
      </c>
      <c r="AT20" s="63">
        <f>+'815+381 MNB LHS'!I52</f>
        <v>0</v>
      </c>
      <c r="AU20" s="63">
        <f>+'815+381 MNB RHS'!I52</f>
        <v>0</v>
      </c>
      <c r="AV20" s="63">
        <f>+'814+245 MNB LHS '!I52</f>
        <v>0</v>
      </c>
      <c r="AW20" s="63">
        <f>+'814+245 MNB RHS'!I52</f>
        <v>0</v>
      </c>
      <c r="AX20" s="63">
        <f>+'814+789 PUP BHS'!I52</f>
        <v>0</v>
      </c>
      <c r="AY20" s="63">
        <f>+'818+574 PUP BHS'!I52</f>
        <v>0</v>
      </c>
      <c r="AZ20" s="63">
        <f>+'821+162 PUP BHS'!I52</f>
        <v>0</v>
      </c>
      <c r="BA20" s="63">
        <f>+'866+228 PUP BHS'!I52</f>
        <v>0</v>
      </c>
      <c r="BB20" s="63">
        <f>+'833+700 VUP LHS'!I52</f>
        <v>0</v>
      </c>
      <c r="BC20" s="63">
        <f>+'833+700 VUP RHS'!I52</f>
        <v>0</v>
      </c>
      <c r="BD20" s="82">
        <f>+'843+964 VUP LHS'!I52</f>
        <v>0</v>
      </c>
      <c r="BE20" s="82">
        <f>+'843+964 VUP RHS'!I52</f>
        <v>0</v>
      </c>
      <c r="BF20" s="63">
        <f>+'827+917 FO BHS'!I52</f>
        <v>0</v>
      </c>
      <c r="BG20" s="63">
        <f>+'856+060 FO UDL'!I52</f>
        <v>0</v>
      </c>
      <c r="BH20" s="63">
        <f>+'872+780 FO LHS'!I52</f>
        <v>0</v>
      </c>
      <c r="BI20" s="63">
        <f>+'872+780 FO RHS'!I52</f>
        <v>0</v>
      </c>
      <c r="BJ20" s="63">
        <f>+'875+680 FO LHS '!I52</f>
        <v>0</v>
      </c>
      <c r="BK20" s="63">
        <f>+'875+680 FO RHS'!I52</f>
        <v>0</v>
      </c>
      <c r="BL20" s="63">
        <f>+'839+656 MJB LHS'!I52</f>
        <v>0</v>
      </c>
      <c r="BM20" s="63">
        <f>+'839+656 MJB RHS'!I52</f>
        <v>0</v>
      </c>
      <c r="BN20" s="63">
        <f>+'866+244 MJB LHS'!I52</f>
        <v>0</v>
      </c>
      <c r="BO20" s="63">
        <f>+'866+244 MJB RHS'!I52</f>
        <v>0</v>
      </c>
      <c r="BP20" s="63">
        <f>+'878+725 ROB LHS'!I52</f>
        <v>0</v>
      </c>
      <c r="BQ20" s="63">
        <f>+'878+725 ROB RHS'!I51</f>
        <v>0</v>
      </c>
      <c r="BR20" s="84">
        <f t="shared" si="1"/>
        <v>0</v>
      </c>
    </row>
    <row r="21" spans="2:70" ht="26.5" hidden="1" customHeight="1">
      <c r="B21" s="59">
        <v>19</v>
      </c>
      <c r="C21" s="64" t="s">
        <v>32</v>
      </c>
      <c r="D21" s="1">
        <f t="shared" si="0"/>
        <v>0</v>
      </c>
      <c r="E21" s="1">
        <f>'874+619 LHS MNB '!I55</f>
        <v>0</v>
      </c>
      <c r="F21" s="1">
        <f>'874+619 RHS MNB'!I55</f>
        <v>0</v>
      </c>
      <c r="G21" s="1">
        <f>'871+223 LHS MNB'!I53</f>
        <v>0</v>
      </c>
      <c r="H21" s="63">
        <f>'871+223 RHS MNB'!I53</f>
        <v>0</v>
      </c>
      <c r="I21" s="63">
        <f>'869+999 LHS MNB'!I53</f>
        <v>0</v>
      </c>
      <c r="J21" s="82">
        <f>'864+905 MNB LHS'!I53</f>
        <v>0</v>
      </c>
      <c r="K21" s="63">
        <f>'869+999 RHS MNB'!I53</f>
        <v>0</v>
      </c>
      <c r="L21" s="82">
        <f>'864+905 MNB RHS '!I53</f>
        <v>0</v>
      </c>
      <c r="M21" s="63">
        <f>'864+250 MNB LHS '!I53</f>
        <v>0</v>
      </c>
      <c r="N21" s="63">
        <f>'864+250 MNB RHS'!I53</f>
        <v>0</v>
      </c>
      <c r="O21" s="63">
        <f>'858+884 MNB LHS '!I53</f>
        <v>0</v>
      </c>
      <c r="P21" s="63">
        <f>'858+884 MNB RHS'!I53</f>
        <v>0</v>
      </c>
      <c r="Q21" s="63">
        <f>'856+077 MNB LHS'!I53</f>
        <v>0</v>
      </c>
      <c r="R21" s="63">
        <f>'856+077 MNB RHS'!I53</f>
        <v>0</v>
      </c>
      <c r="S21" s="63">
        <f>'855+824 MNB LHS'!I53</f>
        <v>0</v>
      </c>
      <c r="T21" s="63">
        <f>'855+824 MNB RHS'!I53</f>
        <v>0</v>
      </c>
      <c r="U21" s="82">
        <f>'855+575 MNB LHS'!I53</f>
        <v>0</v>
      </c>
      <c r="V21" s="63">
        <f>'855+575 MNB RHS'!I53</f>
        <v>0</v>
      </c>
      <c r="W21" s="63">
        <f>'854+040 MNB LHS'!I53</f>
        <v>0</v>
      </c>
      <c r="X21" s="63">
        <f>'854+040 MNB RHS'!I53</f>
        <v>0</v>
      </c>
      <c r="Y21" s="63">
        <f>'852+088 MNB RHS'!I53</f>
        <v>0</v>
      </c>
      <c r="Z21" s="63">
        <f>'851+884 MNB LHS'!I53</f>
        <v>0</v>
      </c>
      <c r="AA21" s="63">
        <f>'851+884 MNB RHS'!I53</f>
        <v>0</v>
      </c>
      <c r="AB21" s="63">
        <f>'842+429 MNB LHS'!I53</f>
        <v>0</v>
      </c>
      <c r="AC21" s="82">
        <f>'842+429 MNB RHS'!I53</f>
        <v>0</v>
      </c>
      <c r="AD21" s="82">
        <f>'840+104 MNB LHS'!I53</f>
        <v>0</v>
      </c>
      <c r="AE21" s="82">
        <f>'840+104 MNB RHS'!I53</f>
        <v>0</v>
      </c>
      <c r="AF21" s="63">
        <f>'834+629 MNB LHS'!I53</f>
        <v>0</v>
      </c>
      <c r="AG21" s="63">
        <f>'834+629 MNB RHS'!I53</f>
        <v>0</v>
      </c>
      <c r="AH21" s="63">
        <f>'832+204 MNB LHS'!I53</f>
        <v>0</v>
      </c>
      <c r="AI21" s="63">
        <f>'832+204 MNB RHS'!I53</f>
        <v>0</v>
      </c>
      <c r="AJ21" s="63">
        <f>+'830+758 MNB LHS'!I53</f>
        <v>0</v>
      </c>
      <c r="AK21" s="63">
        <f>+'830+758 MNB RHS'!I53</f>
        <v>0</v>
      </c>
      <c r="AL21" s="63">
        <f>+'828+091 MNB LHS'!I53</f>
        <v>0</v>
      </c>
      <c r="AM21" s="63">
        <f>+'828+091 MNB RHS'!I53</f>
        <v>0</v>
      </c>
      <c r="AN21" s="82">
        <f>+'825+052 MNB LHS)'!I53</f>
        <v>0</v>
      </c>
      <c r="AO21" s="82">
        <f>+'825+052 MNB RHS'!I53</f>
        <v>0</v>
      </c>
      <c r="AP21" s="63">
        <f>+'824+525 MNB LHS'!I53</f>
        <v>0</v>
      </c>
      <c r="AQ21" s="63">
        <f>+'824+525 MNB RHS'!I53</f>
        <v>0</v>
      </c>
      <c r="AR21" s="63">
        <f>+'816+471 MNB LHS'!I53</f>
        <v>0</v>
      </c>
      <c r="AS21" s="63">
        <f>+'816+471 MNB RHS'!I53</f>
        <v>0</v>
      </c>
      <c r="AT21" s="63">
        <f>+'815+381 MNB LHS'!I53</f>
        <v>0</v>
      </c>
      <c r="AU21" s="63">
        <f>+'815+381 MNB RHS'!I53</f>
        <v>0</v>
      </c>
      <c r="AV21" s="63">
        <f>+'814+245 MNB LHS '!I53</f>
        <v>0</v>
      </c>
      <c r="AW21" s="63">
        <f>+'814+245 MNB RHS'!I53</f>
        <v>0</v>
      </c>
      <c r="AX21" s="63">
        <f>+'814+789 PUP BHS'!I53</f>
        <v>0</v>
      </c>
      <c r="AY21" s="63">
        <f>+'818+574 PUP BHS'!I53</f>
        <v>0</v>
      </c>
      <c r="AZ21" s="63">
        <f>+'821+162 PUP BHS'!I53</f>
        <v>0</v>
      </c>
      <c r="BA21" s="63">
        <f>+'866+228 PUP BHS'!I53</f>
        <v>0</v>
      </c>
      <c r="BB21" s="63">
        <f>+'833+700 VUP LHS'!I53</f>
        <v>0</v>
      </c>
      <c r="BC21" s="63">
        <f>+'833+700 VUP RHS'!I53</f>
        <v>0</v>
      </c>
      <c r="BD21" s="82">
        <f>+'843+964 VUP LHS'!I53</f>
        <v>0</v>
      </c>
      <c r="BE21" s="82">
        <f>+'843+964 VUP RHS'!I53</f>
        <v>0</v>
      </c>
      <c r="BF21" s="63">
        <f>+'827+917 FO BHS'!I53</f>
        <v>0</v>
      </c>
      <c r="BG21" s="63">
        <f>+'856+060 FO UDL'!I53</f>
        <v>0</v>
      </c>
      <c r="BH21" s="63">
        <f>+'872+780 FO LHS'!I53</f>
        <v>0</v>
      </c>
      <c r="BI21" s="63">
        <f>+'872+780 FO RHS'!I53</f>
        <v>0</v>
      </c>
      <c r="BJ21" s="63">
        <f>+'875+680 FO LHS '!I53</f>
        <v>0</v>
      </c>
      <c r="BK21" s="63">
        <f>+'875+680 FO RHS'!I53</f>
        <v>0</v>
      </c>
      <c r="BL21" s="63">
        <f>+'839+656 MJB LHS'!I53</f>
        <v>0</v>
      </c>
      <c r="BM21" s="63">
        <f>+'839+656 MJB RHS'!I53</f>
        <v>0</v>
      </c>
      <c r="BN21" s="63">
        <f>+'866+244 MJB LHS'!I53</f>
        <v>0</v>
      </c>
      <c r="BO21" s="63">
        <f>+'866+244 MJB RHS'!I53</f>
        <v>0</v>
      </c>
      <c r="BP21" s="63">
        <f>+'878+725 ROB LHS'!I53</f>
        <v>0</v>
      </c>
      <c r="BQ21" s="63">
        <f>+'878+725 ROB RHS'!I52</f>
        <v>0</v>
      </c>
      <c r="BR21" s="84">
        <f t="shared" si="1"/>
        <v>0</v>
      </c>
    </row>
    <row r="22" spans="2:70" ht="26.5" customHeight="1">
      <c r="B22" s="59">
        <v>20</v>
      </c>
      <c r="C22" s="64" t="s">
        <v>33</v>
      </c>
      <c r="D22" s="1">
        <f t="shared" si="0"/>
        <v>178</v>
      </c>
      <c r="E22" s="1">
        <f>'874+619 LHS MNB '!I56</f>
        <v>0</v>
      </c>
      <c r="F22" s="1">
        <f>'874+619 RHS MNB'!I56</f>
        <v>0</v>
      </c>
      <c r="G22" s="1">
        <f>'871+223 LHS MNB'!I54</f>
        <v>0</v>
      </c>
      <c r="H22" s="63">
        <f>'871+223 RHS MNB'!I54</f>
        <v>0</v>
      </c>
      <c r="I22" s="63">
        <f>'869+999 LHS MNB'!I54</f>
        <v>0</v>
      </c>
      <c r="J22" s="93">
        <f>'864+905 MNB LHS'!I54</f>
        <v>0</v>
      </c>
      <c r="K22" s="63">
        <f>'869+999 RHS MNB'!I54</f>
        <v>0</v>
      </c>
      <c r="L22" s="93">
        <f>'864+905 MNB RHS '!I54</f>
        <v>0</v>
      </c>
      <c r="M22" s="63">
        <f>'864+250 MNB LHS '!I54</f>
        <v>0</v>
      </c>
      <c r="N22" s="63">
        <f>'864+250 MNB RHS'!I54</f>
        <v>0</v>
      </c>
      <c r="O22" s="63">
        <f>'858+884 MNB LHS '!I54</f>
        <v>0</v>
      </c>
      <c r="P22" s="63">
        <f>'858+884 MNB RHS'!I54</f>
        <v>0</v>
      </c>
      <c r="Q22" s="63">
        <f>'856+077 MNB LHS'!I54</f>
        <v>0</v>
      </c>
      <c r="R22" s="63">
        <f>'856+077 MNB RHS'!I54</f>
        <v>0</v>
      </c>
      <c r="S22" s="63">
        <f>'855+824 MNB LHS'!I54</f>
        <v>0</v>
      </c>
      <c r="T22" s="63">
        <f>'855+824 MNB RHS'!I54</f>
        <v>0</v>
      </c>
      <c r="U22" s="93">
        <f>'855+575 MNB LHS'!I54</f>
        <v>0</v>
      </c>
      <c r="V22" s="63">
        <f>'855+575 MNB RHS'!I54</f>
        <v>0</v>
      </c>
      <c r="W22" s="63">
        <f>'854+040 MNB LHS'!I54</f>
        <v>0</v>
      </c>
      <c r="X22" s="63">
        <f>'854+040 MNB RHS'!I54</f>
        <v>0</v>
      </c>
      <c r="Y22" s="63">
        <f>'852+088 MNB RHS'!I54</f>
        <v>0</v>
      </c>
      <c r="Z22" s="63">
        <f>'851+884 MNB LHS'!I54</f>
        <v>0</v>
      </c>
      <c r="AA22" s="63">
        <f>'851+884 MNB RHS'!I54</f>
        <v>0</v>
      </c>
      <c r="AB22" s="82">
        <f>'842+429 MNB LHS'!I54</f>
        <v>25</v>
      </c>
      <c r="AC22" s="93">
        <f>'842+429 MNB RHS'!I54</f>
        <v>25</v>
      </c>
      <c r="AD22" s="93">
        <f>'840+104 MNB LHS'!I54</f>
        <v>25</v>
      </c>
      <c r="AE22" s="93">
        <f>'840+104 MNB RHS'!I54</f>
        <v>25</v>
      </c>
      <c r="AF22" s="63">
        <f>'834+629 MNB LHS'!I54</f>
        <v>0</v>
      </c>
      <c r="AG22" s="63">
        <f>'834+629 MNB RHS'!I54</f>
        <v>0</v>
      </c>
      <c r="AH22" s="63">
        <f>'832+204 MNB LHS'!I54</f>
        <v>0</v>
      </c>
      <c r="AI22" s="63">
        <f>'832+204 MNB RHS'!I54</f>
        <v>0</v>
      </c>
      <c r="AJ22" s="63">
        <f>+'830+758 MNB LHS'!I54</f>
        <v>0</v>
      </c>
      <c r="AK22" s="63">
        <f>+'830+758 MNB RHS'!I54</f>
        <v>0</v>
      </c>
      <c r="AL22" s="63">
        <f>+'828+091 MNB LHS'!I54</f>
        <v>0</v>
      </c>
      <c r="AM22" s="63">
        <f>+'828+091 MNB RHS'!I54</f>
        <v>0</v>
      </c>
      <c r="AN22" s="93">
        <f>+'825+052 MNB LHS)'!I54</f>
        <v>0</v>
      </c>
      <c r="AO22" s="93">
        <f>+'825+052 MNB RHS'!I54</f>
        <v>0</v>
      </c>
      <c r="AP22" s="63">
        <f>+'824+525 MNB LHS'!I54</f>
        <v>0</v>
      </c>
      <c r="AQ22" s="63">
        <f>+'824+525 MNB RHS'!I54</f>
        <v>0</v>
      </c>
      <c r="AR22" s="63">
        <f>+'816+471 MNB LHS'!I54</f>
        <v>0</v>
      </c>
      <c r="AS22" s="63">
        <f>+'816+471 MNB RHS'!I54</f>
        <v>0</v>
      </c>
      <c r="AT22" s="63">
        <f>+'815+381 MNB LHS'!I54</f>
        <v>0</v>
      </c>
      <c r="AU22" s="63">
        <f>+'815+381 MNB RHS'!I54</f>
        <v>0</v>
      </c>
      <c r="AV22" s="63">
        <f>+'814+245 MNB LHS '!I54</f>
        <v>0</v>
      </c>
      <c r="AW22" s="63">
        <f>+'814+245 MNB RHS'!I54</f>
        <v>0</v>
      </c>
      <c r="AX22" s="63">
        <f>+'814+789 PUP BHS'!I54</f>
        <v>0</v>
      </c>
      <c r="AY22" s="63">
        <f>+'818+574 PUP BHS'!I54</f>
        <v>0</v>
      </c>
      <c r="AZ22" s="63">
        <f>+'821+162 PUP BHS'!I54</f>
        <v>0</v>
      </c>
      <c r="BA22" s="63">
        <f>+'866+228 PUP BHS'!I54</f>
        <v>0</v>
      </c>
      <c r="BB22" s="63">
        <f>+'833+700 VUP LHS'!I54</f>
        <v>0</v>
      </c>
      <c r="BC22" s="63">
        <f>+'833+700 VUP RHS'!I54</f>
        <v>0</v>
      </c>
      <c r="BD22" s="93">
        <f>+'843+964 VUP LHS'!I54</f>
        <v>0</v>
      </c>
      <c r="BE22" s="93">
        <f>+'843+964 VUP RHS'!I54</f>
        <v>0</v>
      </c>
      <c r="BF22" s="63">
        <f>+'827+917 FO BHS'!I54</f>
        <v>0</v>
      </c>
      <c r="BG22" s="63">
        <f>+'856+060 FO UDL'!I54</f>
        <v>0</v>
      </c>
      <c r="BH22" s="82">
        <f>+'872+780 FO LHS'!I54</f>
        <v>0</v>
      </c>
      <c r="BI22" s="63">
        <f>+'872+780 FO RHS'!I54</f>
        <v>0</v>
      </c>
      <c r="BJ22" s="63">
        <f>+'875+680 FO LHS '!I54</f>
        <v>0</v>
      </c>
      <c r="BK22" s="63">
        <f>+'875+680 FO RHS'!I54</f>
        <v>0</v>
      </c>
      <c r="BL22" s="63">
        <f>+'839+656 MJB LHS'!I54</f>
        <v>0</v>
      </c>
      <c r="BM22" s="63">
        <f>+'839+656 MJB RHS'!I54</f>
        <v>0</v>
      </c>
      <c r="BN22" s="63">
        <f>'866+244 MJB LHS'!J106</f>
        <v>12.5</v>
      </c>
      <c r="BO22" s="63">
        <f>'866+244 MJB RHS'!J105</f>
        <v>12.5</v>
      </c>
      <c r="BP22" s="63">
        <f>+'878+725 ROB LHS'!I54</f>
        <v>25</v>
      </c>
      <c r="BQ22" s="63">
        <f>+'878+725 ROB RHS'!I53</f>
        <v>28</v>
      </c>
      <c r="BR22" s="84">
        <f t="shared" si="1"/>
        <v>178</v>
      </c>
    </row>
    <row r="23" spans="2:70" ht="26.5" hidden="1" customHeight="1">
      <c r="B23" s="59">
        <v>21</v>
      </c>
      <c r="C23" s="64" t="s">
        <v>34</v>
      </c>
      <c r="D23" s="1">
        <f t="shared" si="0"/>
        <v>0</v>
      </c>
      <c r="E23" s="1">
        <f>'874+619 LHS MNB '!I57</f>
        <v>0</v>
      </c>
      <c r="F23" s="1">
        <f>'874+619 RHS MNB'!I57</f>
        <v>0</v>
      </c>
      <c r="G23" s="1">
        <f>'871+223 LHS MNB'!I55</f>
        <v>0</v>
      </c>
      <c r="H23" s="63">
        <f>'871+223 RHS MNB'!I55</f>
        <v>0</v>
      </c>
      <c r="I23" s="63">
        <f>'869+999 LHS MNB'!I55</f>
        <v>0</v>
      </c>
      <c r="J23" s="82">
        <f>'864+905 MNB LHS'!I55</f>
        <v>0</v>
      </c>
      <c r="K23" s="63">
        <f>'869+999 RHS MNB'!I55</f>
        <v>0</v>
      </c>
      <c r="L23" s="82">
        <f>'864+905 MNB RHS '!I55</f>
        <v>0</v>
      </c>
      <c r="M23" s="63">
        <f>'864+250 MNB LHS '!I55</f>
        <v>0</v>
      </c>
      <c r="N23" s="63">
        <f>'864+250 MNB RHS'!I55</f>
        <v>0</v>
      </c>
      <c r="O23" s="63">
        <f>'858+884 MNB LHS '!I55</f>
        <v>0</v>
      </c>
      <c r="P23" s="63">
        <f>'858+884 MNB RHS'!I55</f>
        <v>0</v>
      </c>
      <c r="Q23" s="63">
        <f>'856+077 MNB LHS'!I55</f>
        <v>0</v>
      </c>
      <c r="R23" s="63">
        <f>'856+077 MNB RHS'!I55</f>
        <v>0</v>
      </c>
      <c r="S23" s="63">
        <f>'855+824 MNB LHS'!I55</f>
        <v>0</v>
      </c>
      <c r="T23" s="63">
        <f>'855+824 MNB RHS'!I55</f>
        <v>0</v>
      </c>
      <c r="U23" s="82">
        <f>'855+575 MNB LHS'!I55</f>
        <v>0</v>
      </c>
      <c r="V23" s="63">
        <f>'855+575 MNB RHS'!I55</f>
        <v>0</v>
      </c>
      <c r="W23" s="63">
        <f>'854+040 MNB LHS'!I55</f>
        <v>0</v>
      </c>
      <c r="X23" s="63">
        <f>'854+040 MNB RHS'!I55</f>
        <v>0</v>
      </c>
      <c r="Y23" s="63">
        <f>'852+088 MNB RHS'!I55</f>
        <v>0</v>
      </c>
      <c r="Z23" s="63">
        <f>'851+884 MNB LHS'!I55</f>
        <v>0</v>
      </c>
      <c r="AA23" s="63">
        <f>'851+884 MNB RHS'!I55</f>
        <v>0</v>
      </c>
      <c r="AB23" s="63">
        <f>'842+429 MNB LHS'!I55</f>
        <v>0</v>
      </c>
      <c r="AC23" s="82">
        <f>'842+429 MNB RHS'!I55</f>
        <v>0</v>
      </c>
      <c r="AD23" s="82">
        <f>'840+104 MNB LHS'!I55</f>
        <v>0</v>
      </c>
      <c r="AE23" s="82">
        <f>'840+104 MNB RHS'!I55</f>
        <v>0</v>
      </c>
      <c r="AF23" s="63">
        <f>'834+629 MNB LHS'!I55</f>
        <v>0</v>
      </c>
      <c r="AG23" s="63">
        <f>'834+629 MNB RHS'!I55</f>
        <v>0</v>
      </c>
      <c r="AH23" s="63">
        <f>'832+204 MNB LHS'!I55</f>
        <v>0</v>
      </c>
      <c r="AI23" s="63">
        <f>'832+204 MNB RHS'!I55</f>
        <v>0</v>
      </c>
      <c r="AJ23" s="63">
        <f>+'830+758 MNB LHS'!I55</f>
        <v>0</v>
      </c>
      <c r="AK23" s="63">
        <f>+'830+758 MNB RHS'!I55</f>
        <v>0</v>
      </c>
      <c r="AL23" s="63">
        <f>+'828+091 MNB LHS'!I55</f>
        <v>0</v>
      </c>
      <c r="AM23" s="63">
        <f>+'828+091 MNB RHS'!I55</f>
        <v>0</v>
      </c>
      <c r="AN23" s="82">
        <f>+'825+052 MNB LHS)'!I55</f>
        <v>0</v>
      </c>
      <c r="AO23" s="82">
        <f>+'825+052 MNB RHS'!I55</f>
        <v>0</v>
      </c>
      <c r="AP23" s="63">
        <f>+'824+525 MNB LHS'!I55</f>
        <v>0</v>
      </c>
      <c r="AQ23" s="63">
        <f>+'824+525 MNB RHS'!I55</f>
        <v>0</v>
      </c>
      <c r="AR23" s="63">
        <f>+'816+471 MNB LHS'!I55</f>
        <v>0</v>
      </c>
      <c r="AS23" s="63">
        <f>+'816+471 MNB RHS'!I55</f>
        <v>0</v>
      </c>
      <c r="AT23" s="63">
        <f>+'815+381 MNB LHS'!I55</f>
        <v>0</v>
      </c>
      <c r="AU23" s="63">
        <f>+'815+381 MNB RHS'!I55</f>
        <v>0</v>
      </c>
      <c r="AV23" s="63">
        <f>+'814+245 MNB LHS '!I55</f>
        <v>0</v>
      </c>
      <c r="AW23" s="63">
        <f>+'814+245 MNB RHS'!I55</f>
        <v>0</v>
      </c>
      <c r="AX23" s="63">
        <f>+'814+789 PUP BHS'!I55</f>
        <v>0</v>
      </c>
      <c r="AY23" s="63">
        <f>+'818+574 PUP BHS'!I55</f>
        <v>0</v>
      </c>
      <c r="AZ23" s="63">
        <f>+'821+162 PUP BHS'!I55</f>
        <v>0</v>
      </c>
      <c r="BA23" s="63">
        <f>+'866+228 PUP BHS'!I55</f>
        <v>0</v>
      </c>
      <c r="BB23" s="63">
        <f>+'833+700 VUP LHS'!I55</f>
        <v>0</v>
      </c>
      <c r="BC23" s="63">
        <f>+'833+700 VUP RHS'!I55</f>
        <v>0</v>
      </c>
      <c r="BD23" s="82">
        <f>+'843+964 VUP LHS'!I55</f>
        <v>0</v>
      </c>
      <c r="BE23" s="82">
        <f>+'843+964 VUP RHS'!I55</f>
        <v>0</v>
      </c>
      <c r="BF23" s="63">
        <f>+'827+917 FO BHS'!I55</f>
        <v>0</v>
      </c>
      <c r="BG23" s="63">
        <f>+'856+060 FO UDL'!I55</f>
        <v>0</v>
      </c>
      <c r="BH23" s="63">
        <f>+'872+780 FO LHS'!I55</f>
        <v>0</v>
      </c>
      <c r="BI23" s="63">
        <f>+'872+780 FO RHS'!I55</f>
        <v>0</v>
      </c>
      <c r="BJ23" s="63">
        <f>+'875+680 FO LHS '!I55</f>
        <v>0</v>
      </c>
      <c r="BK23" s="63">
        <f>+'875+680 FO RHS'!I55</f>
        <v>0</v>
      </c>
      <c r="BL23" s="63">
        <f>+'839+656 MJB LHS'!I55</f>
        <v>0</v>
      </c>
      <c r="BM23" s="63">
        <f>+'839+656 MJB RHS'!I55</f>
        <v>0</v>
      </c>
      <c r="BN23" s="63">
        <f>+'866+244 MJB LHS'!I55</f>
        <v>0</v>
      </c>
      <c r="BO23" s="63">
        <f>+'866+244 MJB RHS'!I55</f>
        <v>0</v>
      </c>
      <c r="BP23" s="63">
        <f>+'878+725 ROB LHS'!I55</f>
        <v>0</v>
      </c>
      <c r="BQ23" s="63">
        <f>+'878+725 ROB RHS'!I54</f>
        <v>0</v>
      </c>
      <c r="BR23" s="84">
        <f t="shared" si="1"/>
        <v>0</v>
      </c>
    </row>
    <row r="24" spans="2:70" ht="26.5" hidden="1" customHeight="1">
      <c r="B24" s="59">
        <v>22</v>
      </c>
      <c r="C24" s="64" t="s">
        <v>35</v>
      </c>
      <c r="D24" s="1">
        <f t="shared" si="0"/>
        <v>0</v>
      </c>
      <c r="E24" s="1">
        <f>'874+619 LHS MNB '!I58</f>
        <v>0</v>
      </c>
      <c r="F24" s="1">
        <f>'874+619 RHS MNB'!I58</f>
        <v>0</v>
      </c>
      <c r="G24" s="1">
        <f>'871+223 LHS MNB'!I56</f>
        <v>0</v>
      </c>
      <c r="H24" s="63">
        <f>'871+223 RHS MNB'!I56</f>
        <v>0</v>
      </c>
      <c r="I24" s="63">
        <f>'869+999 LHS MNB'!I56</f>
        <v>0</v>
      </c>
      <c r="J24" s="93">
        <f>'864+905 MNB LHS'!I56</f>
        <v>0</v>
      </c>
      <c r="K24" s="63">
        <f>'869+999 RHS MNB'!I56</f>
        <v>0</v>
      </c>
      <c r="L24" s="82">
        <f>'864+905 MNB RHS '!I56</f>
        <v>0</v>
      </c>
      <c r="M24" s="63">
        <f>'864+250 MNB LHS '!I56</f>
        <v>0</v>
      </c>
      <c r="N24" s="63">
        <f>'864+250 MNB RHS'!I56</f>
        <v>0</v>
      </c>
      <c r="O24" s="63">
        <f>'858+884 MNB LHS '!I56</f>
        <v>0</v>
      </c>
      <c r="P24" s="63">
        <f>'858+884 MNB RHS'!I56</f>
        <v>0</v>
      </c>
      <c r="Q24" s="63">
        <f>'856+077 MNB LHS'!I56</f>
        <v>0</v>
      </c>
      <c r="R24" s="63">
        <f>'856+077 MNB RHS'!I56</f>
        <v>0</v>
      </c>
      <c r="S24" s="63">
        <f>'855+824 MNB LHS'!I56</f>
        <v>0</v>
      </c>
      <c r="T24" s="63">
        <f>'855+824 MNB RHS'!I56</f>
        <v>0</v>
      </c>
      <c r="U24" s="93">
        <f>'855+575 MNB LHS'!I56</f>
        <v>0</v>
      </c>
      <c r="V24" s="63">
        <f>'855+575 MNB RHS'!I56</f>
        <v>0</v>
      </c>
      <c r="W24" s="63">
        <f>'854+040 MNB LHS'!I56</f>
        <v>0</v>
      </c>
      <c r="X24" s="63">
        <f>'854+040 MNB RHS'!I56</f>
        <v>0</v>
      </c>
      <c r="Y24" s="63">
        <f>'852+088 MNB RHS'!I56</f>
        <v>0</v>
      </c>
      <c r="Z24" s="63">
        <f>'851+884 MNB LHS'!I56</f>
        <v>0</v>
      </c>
      <c r="AA24" s="63">
        <f>'851+884 MNB RHS'!I56</f>
        <v>0</v>
      </c>
      <c r="AB24" s="63">
        <f>'842+429 MNB LHS'!I56</f>
        <v>0</v>
      </c>
      <c r="AC24" s="93">
        <f>'842+429 MNB RHS'!I56</f>
        <v>0</v>
      </c>
      <c r="AD24" s="93">
        <f>'840+104 MNB LHS'!I56</f>
        <v>0</v>
      </c>
      <c r="AE24" s="93">
        <f>'840+104 MNB RHS'!I56</f>
        <v>0</v>
      </c>
      <c r="AF24" s="63">
        <f>'834+629 MNB LHS'!I56</f>
        <v>0</v>
      </c>
      <c r="AG24" s="63">
        <f>'834+629 MNB RHS'!I56</f>
        <v>0</v>
      </c>
      <c r="AH24" s="63">
        <f>'832+204 MNB LHS'!I56</f>
        <v>0</v>
      </c>
      <c r="AI24" s="63">
        <f>'832+204 MNB RHS'!I56</f>
        <v>0</v>
      </c>
      <c r="AJ24" s="63">
        <f>+'830+758 MNB LHS'!I56</f>
        <v>0</v>
      </c>
      <c r="AK24" s="63">
        <f>+'830+758 MNB RHS'!I56</f>
        <v>0</v>
      </c>
      <c r="AL24" s="63">
        <f>+'828+091 MNB LHS'!I56</f>
        <v>0</v>
      </c>
      <c r="AM24" s="63">
        <f>+'828+091 MNB RHS'!I56</f>
        <v>0</v>
      </c>
      <c r="AN24" s="93">
        <f>+'825+052 MNB LHS)'!I56</f>
        <v>0</v>
      </c>
      <c r="AO24" s="93">
        <f>+'825+052 MNB RHS'!I56</f>
        <v>0</v>
      </c>
      <c r="AP24" s="63">
        <f>+'824+525 MNB LHS'!I56</f>
        <v>0</v>
      </c>
      <c r="AQ24" s="63">
        <f>+'824+525 MNB RHS'!I56</f>
        <v>0</v>
      </c>
      <c r="AR24" s="63">
        <f>+'816+471 MNB LHS'!I56</f>
        <v>0</v>
      </c>
      <c r="AS24" s="63">
        <f>+'816+471 MNB RHS'!I56</f>
        <v>0</v>
      </c>
      <c r="AT24" s="63">
        <f>+'815+381 MNB LHS'!I56</f>
        <v>0</v>
      </c>
      <c r="AU24" s="63">
        <f>+'815+381 MNB RHS'!I56</f>
        <v>0</v>
      </c>
      <c r="AV24" s="82">
        <f>+'814+245 MNB LHS '!I56-14</f>
        <v>0</v>
      </c>
      <c r="AW24" s="63">
        <f>+'814+245 MNB RHS'!I56</f>
        <v>0</v>
      </c>
      <c r="AX24" s="63">
        <f>+'814+789 PUP BHS'!I56</f>
        <v>0</v>
      </c>
      <c r="AY24" s="63">
        <f>+'818+574 PUP BHS'!I56</f>
        <v>0</v>
      </c>
      <c r="AZ24" s="63">
        <f>+'821+162 PUP BHS'!I56</f>
        <v>0</v>
      </c>
      <c r="BA24" s="63">
        <f>+'866+228 PUP BHS'!I56</f>
        <v>0</v>
      </c>
      <c r="BB24" s="63">
        <f>+'833+700 VUP LHS'!I56</f>
        <v>0</v>
      </c>
      <c r="BC24" s="63">
        <f>+'833+700 VUP RHS'!I56</f>
        <v>0</v>
      </c>
      <c r="BD24" s="93">
        <f>+'843+964 VUP LHS'!I56</f>
        <v>0</v>
      </c>
      <c r="BE24" s="93">
        <f>+'843+964 VUP RHS'!I56</f>
        <v>0</v>
      </c>
      <c r="BF24" s="63">
        <f>+'827+917 FO BHS'!I56</f>
        <v>0</v>
      </c>
      <c r="BG24" s="63">
        <f>+'856+060 FO UDL'!I56</f>
        <v>0</v>
      </c>
      <c r="BH24" s="63">
        <f>+'872+780 FO LHS'!I56</f>
        <v>0</v>
      </c>
      <c r="BI24" s="63">
        <f>+'872+780 FO RHS'!I56</f>
        <v>0</v>
      </c>
      <c r="BJ24" s="63">
        <f>+'875+680 FO LHS '!I56</f>
        <v>0</v>
      </c>
      <c r="BK24" s="63">
        <f>+'875+680 FO RHS'!I56</f>
        <v>0</v>
      </c>
      <c r="BL24" s="63">
        <f>+'839+656 MJB LHS'!I56</f>
        <v>0</v>
      </c>
      <c r="BM24" s="63">
        <f>+'839+656 MJB RHS'!I56</f>
        <v>0</v>
      </c>
      <c r="BN24" s="63">
        <f>+'866+244 MJB LHS'!I56</f>
        <v>0</v>
      </c>
      <c r="BO24" s="63">
        <f>+'866+244 MJB RHS'!I56</f>
        <v>0</v>
      </c>
      <c r="BP24" s="63">
        <f>+'878+725 ROB LHS'!I56</f>
        <v>0</v>
      </c>
      <c r="BQ24" s="63">
        <v>0</v>
      </c>
      <c r="BR24" s="84">
        <f t="shared" si="1"/>
        <v>0</v>
      </c>
    </row>
    <row r="25" spans="2:70" ht="27.5" hidden="1">
      <c r="B25" s="59">
        <v>23</v>
      </c>
      <c r="C25" s="64"/>
      <c r="D25" s="1">
        <f t="shared" si="0"/>
        <v>0</v>
      </c>
      <c r="E25" s="1">
        <f>'874+619 LHS MNB '!I59</f>
        <v>0</v>
      </c>
      <c r="F25" s="1">
        <f>'874+619 RHS MNB'!I59</f>
        <v>0</v>
      </c>
      <c r="G25" s="1">
        <f>'871+223 LHS MNB'!I57</f>
        <v>0</v>
      </c>
      <c r="H25" s="63">
        <f>'871+223 RHS MNB'!I57</f>
        <v>0</v>
      </c>
      <c r="I25" s="63">
        <f>'869+999 LHS MNB'!I57</f>
        <v>0</v>
      </c>
      <c r="J25" s="82">
        <f>'864+905 MNB LHS'!I57</f>
        <v>0</v>
      </c>
      <c r="K25" s="63">
        <f>'869+999 RHS MNB'!I57</f>
        <v>0</v>
      </c>
      <c r="L25" s="82">
        <f>'864+905 MNB RHS '!I57</f>
        <v>0</v>
      </c>
      <c r="M25" s="63">
        <f>'864+250 MNB LHS '!I57</f>
        <v>0</v>
      </c>
      <c r="N25" s="63">
        <f>'864+250 MNB RHS'!I57</f>
        <v>0</v>
      </c>
      <c r="O25" s="63">
        <f>'858+884 MNB LHS '!I57</f>
        <v>0</v>
      </c>
      <c r="P25" s="63">
        <f>'858+884 MNB RHS'!I57</f>
        <v>0</v>
      </c>
      <c r="Q25" s="63">
        <f>'856+077 MNB LHS'!I57</f>
        <v>0</v>
      </c>
      <c r="R25" s="63">
        <f>'856+077 MNB RHS'!I57</f>
        <v>0</v>
      </c>
      <c r="S25" s="63">
        <f>'855+824 MNB LHS'!I57</f>
        <v>0</v>
      </c>
      <c r="T25" s="63">
        <f>'855+824 MNB RHS'!I57</f>
        <v>0</v>
      </c>
      <c r="U25" s="82">
        <f>'855+575 MNB LHS'!I57</f>
        <v>0</v>
      </c>
      <c r="V25" s="63">
        <f>'855+575 MNB RHS'!I57</f>
        <v>0</v>
      </c>
      <c r="W25" s="63">
        <f>'854+040 MNB LHS'!I57</f>
        <v>0</v>
      </c>
      <c r="X25" s="63">
        <f>'854+040 MNB RHS'!I57</f>
        <v>0</v>
      </c>
      <c r="Y25" s="63">
        <f>'852+088 MNB RHS'!I57</f>
        <v>0</v>
      </c>
      <c r="Z25" s="63">
        <f>'851+884 MNB LHS'!I57</f>
        <v>0</v>
      </c>
      <c r="AA25" s="63">
        <f>'851+884 MNB RHS'!I57</f>
        <v>0</v>
      </c>
      <c r="AB25" s="63">
        <f>'842+429 MNB LHS'!I57</f>
        <v>0</v>
      </c>
      <c r="AC25" s="82">
        <f>'842+429 MNB RHS'!I57</f>
        <v>0</v>
      </c>
      <c r="AD25" s="82">
        <f>'840+104 MNB LHS'!I57</f>
        <v>0</v>
      </c>
      <c r="AE25" s="82">
        <f>'840+104 MNB RHS'!I57</f>
        <v>0</v>
      </c>
      <c r="AF25" s="63">
        <f>'834+629 MNB LHS'!I57</f>
        <v>0</v>
      </c>
      <c r="AG25" s="63">
        <f>'834+629 MNB RHS'!I57</f>
        <v>0</v>
      </c>
      <c r="AH25" s="63">
        <f>'832+204 MNB LHS'!I57</f>
        <v>0</v>
      </c>
      <c r="AI25" s="63">
        <f>'832+204 MNB RHS'!I57</f>
        <v>0</v>
      </c>
      <c r="AJ25" s="63">
        <f>+'830+758 MNB LHS'!I57</f>
        <v>0</v>
      </c>
      <c r="AK25" s="63">
        <f>+'830+758 MNB RHS'!I57</f>
        <v>0</v>
      </c>
      <c r="AL25" s="63">
        <f>+'828+091 MNB LHS'!I57</f>
        <v>0</v>
      </c>
      <c r="AM25" s="63">
        <f>+'828+091 MNB RHS'!I57</f>
        <v>0</v>
      </c>
      <c r="AN25" s="82">
        <f>+'825+052 MNB LHS)'!I57</f>
        <v>0</v>
      </c>
      <c r="AO25" s="82">
        <f>+'825+052 MNB RHS'!I57</f>
        <v>0</v>
      </c>
      <c r="AP25" s="63">
        <f>+'824+525 MNB LHS'!I57</f>
        <v>0</v>
      </c>
      <c r="AQ25" s="63">
        <f>+'824+525 MNB RHS'!I57</f>
        <v>0</v>
      </c>
      <c r="AR25" s="63">
        <f>+'816+471 MNB LHS'!I57</f>
        <v>0</v>
      </c>
      <c r="AS25" s="63">
        <f>+'816+471 MNB RHS'!I57</f>
        <v>0</v>
      </c>
      <c r="AT25" s="63">
        <f>+'815+381 MNB LHS'!I57</f>
        <v>0</v>
      </c>
      <c r="AU25" s="63">
        <f>+'815+381 MNB RHS'!I57</f>
        <v>0</v>
      </c>
      <c r="AV25" s="63">
        <f>+'814+245 MNB LHS '!I57</f>
        <v>0</v>
      </c>
      <c r="AW25" s="63">
        <f>+'814+245 MNB RHS'!I57</f>
        <v>0</v>
      </c>
      <c r="AX25" s="63">
        <f>+'814+789 PUP BHS'!I57</f>
        <v>0</v>
      </c>
      <c r="AY25" s="63">
        <f>+'818+574 PUP BHS'!I57</f>
        <v>0</v>
      </c>
      <c r="AZ25" s="63">
        <f>+'821+162 PUP BHS'!I57</f>
        <v>0</v>
      </c>
      <c r="BA25" s="63">
        <f>+'866+228 PUP BHS'!I57</f>
        <v>0</v>
      </c>
      <c r="BB25" s="63">
        <f>+'833+700 VUP LHS'!I57</f>
        <v>0</v>
      </c>
      <c r="BC25" s="63">
        <f>+'833+700 VUP RHS'!I57</f>
        <v>0</v>
      </c>
      <c r="BD25" s="82">
        <f>+'843+964 VUP LHS'!I57</f>
        <v>0</v>
      </c>
      <c r="BE25" s="82">
        <f>+'843+964 VUP RHS'!I57</f>
        <v>0</v>
      </c>
      <c r="BF25" s="63">
        <f>+'827+917 FO BHS'!I57</f>
        <v>0</v>
      </c>
      <c r="BG25" s="63">
        <f>+'856+060 FO UDL'!I57</f>
        <v>0</v>
      </c>
      <c r="BH25" s="63">
        <f>+'872+780 FO LHS'!I57</f>
        <v>0</v>
      </c>
      <c r="BI25" s="63">
        <f>+'872+780 FO RHS'!I57</f>
        <v>0</v>
      </c>
      <c r="BJ25" s="63">
        <f>+'875+680 FO LHS '!I57</f>
        <v>0</v>
      </c>
      <c r="BK25" s="63">
        <f>+'875+680 FO RHS'!I57</f>
        <v>0</v>
      </c>
      <c r="BL25" s="63">
        <f>+'839+656 MJB LHS'!I57</f>
        <v>0</v>
      </c>
      <c r="BM25" s="63">
        <f>+'839+656 MJB RHS'!I57</f>
        <v>0</v>
      </c>
      <c r="BN25" s="63">
        <f>+'866+244 MJB LHS'!I57</f>
        <v>0</v>
      </c>
      <c r="BO25" s="63">
        <f>+'866+244 MJB RHS'!I57</f>
        <v>0</v>
      </c>
      <c r="BP25" s="63">
        <f>+'878+725 ROB LHS'!I57</f>
        <v>0</v>
      </c>
      <c r="BQ25" s="63">
        <f>+'878+725 ROB RHS'!I56</f>
        <v>0</v>
      </c>
      <c r="BR25" s="84">
        <f t="shared" si="1"/>
        <v>0</v>
      </c>
    </row>
    <row r="26" spans="2:70" ht="26.5" hidden="1" customHeight="1">
      <c r="B26" s="59">
        <v>24</v>
      </c>
      <c r="C26" s="64" t="s">
        <v>36</v>
      </c>
      <c r="D26" s="1">
        <f t="shared" si="0"/>
        <v>0</v>
      </c>
      <c r="E26" s="1">
        <f>'874+619 LHS MNB '!I60</f>
        <v>0</v>
      </c>
      <c r="F26" s="1">
        <f>'874+619 RHS MNB'!I60</f>
        <v>0</v>
      </c>
      <c r="G26" s="1">
        <f>'871+223 LHS MNB'!I58</f>
        <v>0</v>
      </c>
      <c r="H26" s="63">
        <f>'871+223 RHS MNB'!I58</f>
        <v>0</v>
      </c>
      <c r="I26" s="63">
        <f>'869+999 LHS MNB'!I58</f>
        <v>0</v>
      </c>
      <c r="J26" s="82">
        <f>'864+905 MNB LHS'!I58</f>
        <v>0</v>
      </c>
      <c r="K26" s="63">
        <f>'869+999 RHS MNB'!I58</f>
        <v>0</v>
      </c>
      <c r="L26" s="82">
        <f>'864+905 MNB RHS '!I58</f>
        <v>0</v>
      </c>
      <c r="M26" s="63">
        <f>'864+250 MNB LHS '!I58</f>
        <v>0</v>
      </c>
      <c r="N26" s="63">
        <f>'864+250 MNB RHS'!I58</f>
        <v>0</v>
      </c>
      <c r="O26" s="63">
        <f>'858+884 MNB LHS '!I58</f>
        <v>0</v>
      </c>
      <c r="P26" s="63">
        <f>'858+884 MNB RHS'!I58</f>
        <v>0</v>
      </c>
      <c r="Q26" s="63">
        <f>'856+077 MNB LHS'!I58</f>
        <v>0</v>
      </c>
      <c r="R26" s="63">
        <f>'856+077 MNB RHS'!I58</f>
        <v>0</v>
      </c>
      <c r="S26" s="63">
        <f>'855+824 MNB LHS'!I58</f>
        <v>0</v>
      </c>
      <c r="T26" s="63">
        <f>'855+824 MNB RHS'!I58</f>
        <v>0</v>
      </c>
      <c r="U26" s="82">
        <f>'855+575 MNB LHS'!I58</f>
        <v>0</v>
      </c>
      <c r="V26" s="63">
        <f>'855+575 MNB RHS'!I58</f>
        <v>0</v>
      </c>
      <c r="W26" s="63">
        <f>'854+040 MNB LHS'!I58</f>
        <v>0</v>
      </c>
      <c r="X26" s="63">
        <f>'854+040 MNB RHS'!I58</f>
        <v>0</v>
      </c>
      <c r="Y26" s="63">
        <f>'852+088 MNB RHS'!I58</f>
        <v>0</v>
      </c>
      <c r="Z26" s="63">
        <f>'851+884 MNB LHS'!I58</f>
        <v>0</v>
      </c>
      <c r="AA26" s="63">
        <f>'851+884 MNB RHS'!I58</f>
        <v>0</v>
      </c>
      <c r="AB26" s="63">
        <f>'842+429 MNB LHS'!I58</f>
        <v>0</v>
      </c>
      <c r="AC26" s="82">
        <f>'842+429 MNB RHS'!I58</f>
        <v>0</v>
      </c>
      <c r="AD26" s="82">
        <f>'840+104 MNB LHS'!I58</f>
        <v>0</v>
      </c>
      <c r="AE26" s="82">
        <f>'840+104 MNB RHS'!I58</f>
        <v>0</v>
      </c>
      <c r="AF26" s="63">
        <f>'834+629 MNB LHS'!I58</f>
        <v>0</v>
      </c>
      <c r="AG26" s="63">
        <f>'834+629 MNB RHS'!I58</f>
        <v>0</v>
      </c>
      <c r="AH26" s="63">
        <f>'832+204 MNB LHS'!I58</f>
        <v>0</v>
      </c>
      <c r="AI26" s="63">
        <f>'832+204 MNB RHS'!I58</f>
        <v>0</v>
      </c>
      <c r="AJ26" s="63">
        <f>+'830+758 MNB LHS'!I58</f>
        <v>0</v>
      </c>
      <c r="AK26" s="63">
        <f>+'830+758 MNB RHS'!I58</f>
        <v>0</v>
      </c>
      <c r="AL26" s="63">
        <f>+'828+091 MNB LHS'!I58</f>
        <v>0</v>
      </c>
      <c r="AM26" s="63">
        <f>+'828+091 MNB RHS'!I58</f>
        <v>0</v>
      </c>
      <c r="AN26" s="82">
        <f>+'825+052 MNB LHS)'!I58</f>
        <v>0</v>
      </c>
      <c r="AO26" s="82">
        <f>+'825+052 MNB RHS'!I58</f>
        <v>0</v>
      </c>
      <c r="AP26" s="63">
        <f>+'824+525 MNB LHS'!I58</f>
        <v>0</v>
      </c>
      <c r="AQ26" s="63">
        <f>+'824+525 MNB RHS'!I58</f>
        <v>0</v>
      </c>
      <c r="AR26" s="63">
        <f>+'816+471 MNB LHS'!I58</f>
        <v>0</v>
      </c>
      <c r="AS26" s="63">
        <f>+'816+471 MNB RHS'!I58</f>
        <v>0</v>
      </c>
      <c r="AT26" s="63">
        <f>+'815+381 MNB LHS'!I58</f>
        <v>0</v>
      </c>
      <c r="AU26" s="63">
        <f>+'815+381 MNB RHS'!I58</f>
        <v>0</v>
      </c>
      <c r="AV26" s="63">
        <f>+'814+245 MNB LHS '!I58</f>
        <v>0</v>
      </c>
      <c r="AW26" s="63">
        <f>+'814+245 MNB RHS'!I58</f>
        <v>0</v>
      </c>
      <c r="AX26" s="63">
        <f>+'814+789 PUP BHS'!I58</f>
        <v>0</v>
      </c>
      <c r="AY26" s="63">
        <f>+'818+574 PUP BHS'!I58</f>
        <v>0</v>
      </c>
      <c r="AZ26" s="63">
        <f>+'821+162 PUP BHS'!I58</f>
        <v>0</v>
      </c>
      <c r="BA26" s="63">
        <f>+'866+228 PUP BHS'!I58</f>
        <v>0</v>
      </c>
      <c r="BB26" s="63">
        <f>+'833+700 VUP LHS'!I58</f>
        <v>0</v>
      </c>
      <c r="BC26" s="63">
        <f>+'833+700 VUP RHS'!I58</f>
        <v>0</v>
      </c>
      <c r="BD26" s="82">
        <f>+'843+964 VUP LHS'!I58</f>
        <v>0</v>
      </c>
      <c r="BE26" s="82">
        <f>+'843+964 VUP RHS'!I58</f>
        <v>0</v>
      </c>
      <c r="BF26" s="63">
        <f>+'827+917 FO BHS'!I58</f>
        <v>0</v>
      </c>
      <c r="BG26" s="63">
        <f>+'856+060 FO UDL'!I58</f>
        <v>0</v>
      </c>
      <c r="BH26" s="63">
        <f>+'872+780 FO LHS'!I58</f>
        <v>0</v>
      </c>
      <c r="BI26" s="63">
        <f>+'872+780 FO RHS'!I58</f>
        <v>0</v>
      </c>
      <c r="BJ26" s="63">
        <f>+'875+680 FO LHS '!I58</f>
        <v>0</v>
      </c>
      <c r="BK26" s="63">
        <f>+'875+680 FO RHS'!I58</f>
        <v>0</v>
      </c>
      <c r="BL26" s="63">
        <f>+'839+656 MJB LHS'!I58</f>
        <v>0</v>
      </c>
      <c r="BM26" s="63">
        <f>+'839+656 MJB RHS'!I58</f>
        <v>0</v>
      </c>
      <c r="BN26" s="63">
        <f>+'866+244 MJB LHS'!I58</f>
        <v>0</v>
      </c>
      <c r="BO26" s="63">
        <f>+'866+244 MJB RHS'!I58</f>
        <v>0</v>
      </c>
      <c r="BP26" s="63">
        <f>+'878+725 ROB LHS'!I58</f>
        <v>0</v>
      </c>
      <c r="BQ26" s="63">
        <f>+'878+725 ROB RHS'!I57</f>
        <v>0</v>
      </c>
      <c r="BR26" s="84">
        <f t="shared" si="1"/>
        <v>0</v>
      </c>
    </row>
    <row r="27" spans="2:70" ht="26.5" hidden="1" customHeight="1">
      <c r="B27" s="59">
        <v>25</v>
      </c>
      <c r="C27" s="64" t="s">
        <v>37</v>
      </c>
      <c r="D27" s="1">
        <f t="shared" si="0"/>
        <v>0</v>
      </c>
      <c r="E27" s="1">
        <f>'874+619 LHS MNB '!I61</f>
        <v>0</v>
      </c>
      <c r="F27" s="1">
        <f>'874+619 RHS MNB'!I61</f>
        <v>0</v>
      </c>
      <c r="G27" s="1">
        <f>'871+223 LHS MNB'!I59</f>
        <v>0</v>
      </c>
      <c r="H27" s="63">
        <f>'871+223 RHS MNB'!I59</f>
        <v>0</v>
      </c>
      <c r="I27" s="63">
        <f>'869+999 LHS MNB'!I59</f>
        <v>0</v>
      </c>
      <c r="J27" s="82">
        <f>'864+905 MNB LHS'!I59</f>
        <v>0</v>
      </c>
      <c r="K27" s="63">
        <f>'869+999 RHS MNB'!I59</f>
        <v>0</v>
      </c>
      <c r="L27" s="82">
        <f>'864+905 MNB RHS '!I59</f>
        <v>0</v>
      </c>
      <c r="M27" s="63">
        <f>'864+250 MNB LHS '!I59</f>
        <v>0</v>
      </c>
      <c r="N27" s="63">
        <f>'864+250 MNB RHS'!I59</f>
        <v>0</v>
      </c>
      <c r="O27" s="63">
        <f>'858+884 MNB LHS '!I59</f>
        <v>0</v>
      </c>
      <c r="P27" s="63">
        <f>'858+884 MNB RHS'!I59</f>
        <v>0</v>
      </c>
      <c r="Q27" s="63">
        <f>'856+077 MNB LHS'!I59</f>
        <v>0</v>
      </c>
      <c r="R27" s="63">
        <f>'856+077 MNB RHS'!I59</f>
        <v>0</v>
      </c>
      <c r="S27" s="63">
        <f>'855+824 MNB LHS'!I59</f>
        <v>0</v>
      </c>
      <c r="T27" s="63">
        <f>'855+824 MNB RHS'!I59</f>
        <v>0</v>
      </c>
      <c r="U27" s="82">
        <f>'855+575 MNB LHS'!I59</f>
        <v>0</v>
      </c>
      <c r="V27" s="63">
        <f>'855+575 MNB RHS'!I59</f>
        <v>0</v>
      </c>
      <c r="W27" s="63">
        <f>'854+040 MNB LHS'!I59</f>
        <v>0</v>
      </c>
      <c r="X27" s="63">
        <f>'854+040 MNB RHS'!I59</f>
        <v>0</v>
      </c>
      <c r="Y27" s="63">
        <f>'852+088 MNB RHS'!I59</f>
        <v>0</v>
      </c>
      <c r="Z27" s="63">
        <f>'851+884 MNB LHS'!I59</f>
        <v>0</v>
      </c>
      <c r="AA27" s="63">
        <f>'851+884 MNB RHS'!I59</f>
        <v>0</v>
      </c>
      <c r="AB27" s="63">
        <f>'842+429 MNB LHS'!I59</f>
        <v>0</v>
      </c>
      <c r="AC27" s="82">
        <f>'842+429 MNB RHS'!I59</f>
        <v>0</v>
      </c>
      <c r="AD27" s="82">
        <f>'840+104 MNB LHS'!I59</f>
        <v>0</v>
      </c>
      <c r="AE27" s="82">
        <f>'840+104 MNB RHS'!I59</f>
        <v>0</v>
      </c>
      <c r="AF27" s="63">
        <f>'834+629 MNB LHS'!I59</f>
        <v>0</v>
      </c>
      <c r="AG27" s="63">
        <f>'834+629 MNB RHS'!I59</f>
        <v>0</v>
      </c>
      <c r="AH27" s="63">
        <f>'832+204 MNB LHS'!I59</f>
        <v>0</v>
      </c>
      <c r="AI27" s="63">
        <f>'832+204 MNB RHS'!I59</f>
        <v>0</v>
      </c>
      <c r="AJ27" s="63">
        <f>+'830+758 MNB LHS'!I59</f>
        <v>0</v>
      </c>
      <c r="AK27" s="63">
        <f>+'830+758 MNB RHS'!I59</f>
        <v>0</v>
      </c>
      <c r="AL27" s="63">
        <f>+'828+091 MNB LHS'!I59</f>
        <v>0</v>
      </c>
      <c r="AM27" s="63">
        <f>+'828+091 MNB RHS'!I59</f>
        <v>0</v>
      </c>
      <c r="AN27" s="82">
        <f>+'825+052 MNB LHS)'!I59</f>
        <v>0</v>
      </c>
      <c r="AO27" s="82">
        <f>+'825+052 MNB RHS'!I59</f>
        <v>0</v>
      </c>
      <c r="AP27" s="63">
        <f>+'824+525 MNB LHS'!I59</f>
        <v>0</v>
      </c>
      <c r="AQ27" s="63">
        <f>+'824+525 MNB RHS'!I59</f>
        <v>0</v>
      </c>
      <c r="AR27" s="63">
        <f>+'816+471 MNB LHS'!I59</f>
        <v>0</v>
      </c>
      <c r="AS27" s="63">
        <f>+'816+471 MNB RHS'!I59</f>
        <v>0</v>
      </c>
      <c r="AT27" s="63">
        <f>+'815+381 MNB LHS'!I59</f>
        <v>0</v>
      </c>
      <c r="AU27" s="63">
        <f>+'815+381 MNB RHS'!I59</f>
        <v>0</v>
      </c>
      <c r="AV27" s="63">
        <f>+'814+245 MNB LHS '!I59</f>
        <v>0</v>
      </c>
      <c r="AW27" s="63">
        <f>+'814+245 MNB RHS'!I59</f>
        <v>0</v>
      </c>
      <c r="AX27" s="63">
        <f>+'814+789 PUP BHS'!I59</f>
        <v>0</v>
      </c>
      <c r="AY27" s="63">
        <f>+'818+574 PUP BHS'!I59</f>
        <v>0</v>
      </c>
      <c r="AZ27" s="63">
        <f>+'821+162 PUP BHS'!I59</f>
        <v>0</v>
      </c>
      <c r="BA27" s="63">
        <f>+'866+228 PUP BHS'!I59</f>
        <v>0</v>
      </c>
      <c r="BB27" s="63">
        <f>+'833+700 VUP LHS'!I59</f>
        <v>0</v>
      </c>
      <c r="BC27" s="63">
        <f>+'833+700 VUP RHS'!I59</f>
        <v>0</v>
      </c>
      <c r="BD27" s="82">
        <f>+'843+964 VUP LHS'!I59</f>
        <v>0</v>
      </c>
      <c r="BE27" s="82">
        <f>+'843+964 VUP RHS'!I59</f>
        <v>0</v>
      </c>
      <c r="BF27" s="63">
        <f>+'827+917 FO BHS'!I59</f>
        <v>0</v>
      </c>
      <c r="BG27" s="63">
        <f>+'856+060 FO UDL'!I59</f>
        <v>0</v>
      </c>
      <c r="BH27" s="63">
        <f>+'872+780 FO LHS'!I59</f>
        <v>0</v>
      </c>
      <c r="BI27" s="63">
        <f>+'872+780 FO RHS'!I59</f>
        <v>0</v>
      </c>
      <c r="BJ27" s="63">
        <f>+'875+680 FO LHS '!I59</f>
        <v>0</v>
      </c>
      <c r="BK27" s="63">
        <f>+'875+680 FO RHS'!I59</f>
        <v>0</v>
      </c>
      <c r="BL27" s="63">
        <f>+'839+656 MJB LHS'!I59</f>
        <v>0</v>
      </c>
      <c r="BM27" s="63">
        <f>+'839+656 MJB RHS'!I59</f>
        <v>0</v>
      </c>
      <c r="BN27" s="63">
        <f>+'866+244 MJB LHS'!I59</f>
        <v>0</v>
      </c>
      <c r="BO27" s="63">
        <f>+'866+244 MJB RHS'!I59</f>
        <v>0</v>
      </c>
      <c r="BP27" s="63">
        <f>+'878+725 ROB LHS'!I59</f>
        <v>0</v>
      </c>
      <c r="BQ27" s="63">
        <f>+'878+725 ROB RHS'!I58</f>
        <v>0</v>
      </c>
      <c r="BR27" s="84">
        <f t="shared" si="1"/>
        <v>0</v>
      </c>
    </row>
    <row r="28" spans="2:70" ht="26.5" hidden="1" customHeight="1">
      <c r="B28" s="59">
        <v>26</v>
      </c>
      <c r="C28" s="64" t="s">
        <v>38</v>
      </c>
      <c r="D28" s="1">
        <f t="shared" si="0"/>
        <v>0</v>
      </c>
      <c r="E28" s="1">
        <v>0</v>
      </c>
      <c r="F28" s="1">
        <v>0</v>
      </c>
      <c r="G28" s="1">
        <v>0</v>
      </c>
      <c r="H28" s="1">
        <v>0</v>
      </c>
      <c r="I28" s="1">
        <v>0</v>
      </c>
      <c r="J28" s="1">
        <v>0</v>
      </c>
      <c r="K28" s="1">
        <v>0</v>
      </c>
      <c r="L28" s="1">
        <v>0</v>
      </c>
      <c r="M28" s="1">
        <v>0</v>
      </c>
      <c r="N28" s="1">
        <v>0</v>
      </c>
      <c r="O28" s="1">
        <v>0</v>
      </c>
      <c r="P28" s="1">
        <v>0</v>
      </c>
      <c r="Q28" s="1">
        <v>0</v>
      </c>
      <c r="R28" s="1">
        <v>0</v>
      </c>
      <c r="S28" s="1">
        <v>0</v>
      </c>
      <c r="T28" s="1">
        <v>0</v>
      </c>
      <c r="U28" s="1">
        <v>0</v>
      </c>
      <c r="V28" s="1">
        <v>0</v>
      </c>
      <c r="W28" s="1">
        <v>0</v>
      </c>
      <c r="X28" s="1">
        <v>0</v>
      </c>
      <c r="Y28" s="1">
        <v>0</v>
      </c>
      <c r="Z28" s="1">
        <v>0</v>
      </c>
      <c r="AA28" s="1">
        <v>0</v>
      </c>
      <c r="AB28" s="1">
        <v>0</v>
      </c>
      <c r="AC28" s="1">
        <v>0</v>
      </c>
      <c r="AD28" s="1">
        <v>0</v>
      </c>
      <c r="AE28" s="1">
        <v>0</v>
      </c>
      <c r="AF28" s="1">
        <v>0</v>
      </c>
      <c r="AG28" s="1">
        <v>0</v>
      </c>
      <c r="AH28" s="1">
        <v>0</v>
      </c>
      <c r="AI28" s="1">
        <v>0</v>
      </c>
      <c r="AJ28" s="1">
        <v>0</v>
      </c>
      <c r="AK28" s="1">
        <v>0</v>
      </c>
      <c r="AL28" s="1">
        <v>0</v>
      </c>
      <c r="AM28" s="1">
        <v>0</v>
      </c>
      <c r="AN28" s="1">
        <v>0</v>
      </c>
      <c r="AO28" s="1">
        <v>0</v>
      </c>
      <c r="AP28" s="1">
        <v>0</v>
      </c>
      <c r="AQ28" s="1">
        <v>0</v>
      </c>
      <c r="AR28" s="1">
        <v>0</v>
      </c>
      <c r="AS28" s="1">
        <v>0</v>
      </c>
      <c r="AT28" s="1">
        <v>0</v>
      </c>
      <c r="AU28" s="1">
        <v>0</v>
      </c>
      <c r="AV28" s="1">
        <v>0</v>
      </c>
      <c r="AW28" s="1">
        <v>0</v>
      </c>
      <c r="AX28" s="1">
        <v>0</v>
      </c>
      <c r="AY28" s="1">
        <v>0</v>
      </c>
      <c r="AZ28" s="1">
        <v>0</v>
      </c>
      <c r="BA28" s="1">
        <v>0</v>
      </c>
      <c r="BB28" s="1">
        <v>0</v>
      </c>
      <c r="BC28" s="1">
        <v>0</v>
      </c>
      <c r="BD28" s="1">
        <v>0</v>
      </c>
      <c r="BE28" s="1">
        <v>0</v>
      </c>
      <c r="BF28" s="1">
        <v>0</v>
      </c>
      <c r="BG28" s="1">
        <v>0</v>
      </c>
      <c r="BH28" s="1">
        <v>0</v>
      </c>
      <c r="BI28" s="1">
        <v>0</v>
      </c>
      <c r="BJ28" s="1">
        <v>0</v>
      </c>
      <c r="BK28" s="1">
        <v>0</v>
      </c>
      <c r="BL28" s="1">
        <v>0</v>
      </c>
      <c r="BM28" s="1">
        <v>0</v>
      </c>
      <c r="BN28" s="1">
        <v>0</v>
      </c>
      <c r="BO28" s="1">
        <v>0</v>
      </c>
      <c r="BP28" s="1">
        <v>0</v>
      </c>
      <c r="BQ28" s="1">
        <v>0</v>
      </c>
      <c r="BR28" s="84">
        <f t="shared" si="1"/>
        <v>0</v>
      </c>
    </row>
    <row r="29" spans="2:70" ht="26.5" hidden="1" customHeight="1">
      <c r="B29" s="59">
        <v>27</v>
      </c>
      <c r="C29" s="64" t="s">
        <v>39</v>
      </c>
      <c r="D29" s="1">
        <f t="shared" si="0"/>
        <v>0</v>
      </c>
      <c r="E29" s="1">
        <f>'874+619 LHS MNB '!I63</f>
        <v>0</v>
      </c>
      <c r="F29" s="1">
        <f>'874+619 RHS MNB'!I63</f>
        <v>0</v>
      </c>
      <c r="G29" s="1">
        <f>'871+223 LHS MNB'!I61</f>
        <v>0</v>
      </c>
      <c r="H29" s="63">
        <f>'871+223 RHS MNB'!I61</f>
        <v>0</v>
      </c>
      <c r="I29" s="63">
        <f>'869+999 LHS MNB'!I61</f>
        <v>0</v>
      </c>
      <c r="J29" s="82">
        <f>'864+905 MNB LHS'!I61</f>
        <v>0</v>
      </c>
      <c r="K29" s="63">
        <f>'869+999 RHS MNB'!I61</f>
        <v>0</v>
      </c>
      <c r="L29" s="82">
        <f>'864+905 MNB RHS '!I61</f>
        <v>0</v>
      </c>
      <c r="M29" s="63">
        <f>'864+250 MNB LHS '!I61</f>
        <v>0</v>
      </c>
      <c r="N29" s="63">
        <f>'864+250 MNB RHS'!I61</f>
        <v>0</v>
      </c>
      <c r="O29" s="63">
        <f>'858+884 MNB LHS '!I61</f>
        <v>0</v>
      </c>
      <c r="P29" s="63">
        <f>'858+884 MNB RHS'!I61</f>
        <v>0</v>
      </c>
      <c r="Q29" s="63">
        <f>'856+077 MNB LHS'!I61</f>
        <v>0</v>
      </c>
      <c r="R29" s="63">
        <f>'856+077 MNB RHS'!I61</f>
        <v>0</v>
      </c>
      <c r="S29" s="63">
        <f>'855+824 MNB LHS'!I61</f>
        <v>0</v>
      </c>
      <c r="T29" s="63">
        <f>'855+824 MNB RHS'!I61</f>
        <v>0</v>
      </c>
      <c r="U29" s="82">
        <f>'855+575 MNB LHS'!I61</f>
        <v>0</v>
      </c>
      <c r="V29" s="63">
        <f>'855+575 MNB RHS'!I61</f>
        <v>0</v>
      </c>
      <c r="W29" s="63">
        <f>'854+040 MNB LHS'!I61</f>
        <v>0</v>
      </c>
      <c r="X29" s="63">
        <f>'854+040 MNB RHS'!I61</f>
        <v>0</v>
      </c>
      <c r="Y29" s="63">
        <f>'852+088 MNB RHS'!I61</f>
        <v>0</v>
      </c>
      <c r="Z29" s="63">
        <f>'851+884 MNB LHS'!I61</f>
        <v>0</v>
      </c>
      <c r="AA29" s="63">
        <f>'851+884 MNB RHS'!I61</f>
        <v>0</v>
      </c>
      <c r="AB29" s="63">
        <f>'842+429 MNB LHS'!I61</f>
        <v>0</v>
      </c>
      <c r="AC29" s="82">
        <f>'842+429 MNB RHS'!I61</f>
        <v>0</v>
      </c>
      <c r="AD29" s="82">
        <f>'840+104 MNB LHS'!I61</f>
        <v>0</v>
      </c>
      <c r="AE29" s="82">
        <f>'840+104 MNB RHS'!I61</f>
        <v>0</v>
      </c>
      <c r="AF29" s="63">
        <f>'834+629 MNB LHS'!I61</f>
        <v>0</v>
      </c>
      <c r="AG29" s="63">
        <f>'834+629 MNB RHS'!I61</f>
        <v>0</v>
      </c>
      <c r="AH29" s="63">
        <f>'832+204 MNB LHS'!I61</f>
        <v>0</v>
      </c>
      <c r="AI29" s="63">
        <f>'832+204 MNB RHS'!I61</f>
        <v>0</v>
      </c>
      <c r="AJ29" s="63">
        <f>+'830+758 MNB LHS'!I61</f>
        <v>0</v>
      </c>
      <c r="AK29" s="63">
        <f>+'830+758 MNB RHS'!I61</f>
        <v>0</v>
      </c>
      <c r="AL29" s="63">
        <f>+'828+091 MNB LHS'!I61</f>
        <v>0</v>
      </c>
      <c r="AM29" s="63">
        <f>+'828+091 MNB RHS'!I61</f>
        <v>0</v>
      </c>
      <c r="AN29" s="82">
        <f>+'825+052 MNB LHS)'!I61</f>
        <v>0</v>
      </c>
      <c r="AO29" s="82">
        <f>+'825+052 MNB RHS'!I61</f>
        <v>0</v>
      </c>
      <c r="AP29" s="63">
        <f>+'824+525 MNB LHS'!I61</f>
        <v>0</v>
      </c>
      <c r="AQ29" s="63">
        <f>+'824+525 MNB RHS'!I61</f>
        <v>0</v>
      </c>
      <c r="AR29" s="63">
        <f>+'816+471 MNB LHS'!I61</f>
        <v>0</v>
      </c>
      <c r="AS29" s="63">
        <f>+'816+471 MNB RHS'!I61</f>
        <v>0</v>
      </c>
      <c r="AT29" s="63">
        <f>+'815+381 MNB LHS'!I61</f>
        <v>0</v>
      </c>
      <c r="AU29" s="63">
        <f>+'815+381 MNB RHS'!I61</f>
        <v>0</v>
      </c>
      <c r="AV29" s="63">
        <f>+'814+245 MNB LHS '!I61</f>
        <v>0</v>
      </c>
      <c r="AW29" s="63">
        <f>+'814+245 MNB RHS'!I61</f>
        <v>0</v>
      </c>
      <c r="AX29" s="63">
        <f>+'814+789 PUP BHS'!I61</f>
        <v>0</v>
      </c>
      <c r="AY29" s="63">
        <f>+'818+574 PUP BHS'!I61</f>
        <v>0</v>
      </c>
      <c r="AZ29" s="63">
        <f>+'821+162 PUP BHS'!I61</f>
        <v>0</v>
      </c>
      <c r="BA29" s="63">
        <f>+'866+228 PUP BHS'!I61</f>
        <v>0</v>
      </c>
      <c r="BB29" s="63">
        <f>+'833+700 VUP LHS'!I61</f>
        <v>0</v>
      </c>
      <c r="BC29" s="63">
        <f>+'833+700 VUP RHS'!I61</f>
        <v>0</v>
      </c>
      <c r="BD29" s="82">
        <f>+'843+964 VUP LHS'!I61</f>
        <v>0</v>
      </c>
      <c r="BE29" s="82">
        <f>+'843+964 VUP RHS'!I61</f>
        <v>0</v>
      </c>
      <c r="BF29" s="63">
        <f>+'827+917 FO BHS'!I61</f>
        <v>0</v>
      </c>
      <c r="BG29" s="63">
        <f>+'856+060 FO UDL'!I61</f>
        <v>0</v>
      </c>
      <c r="BH29" s="63">
        <f>+'872+780 FO LHS'!I61</f>
        <v>0</v>
      </c>
      <c r="BI29" s="63">
        <f>+'872+780 FO RHS'!I61</f>
        <v>0</v>
      </c>
      <c r="BJ29" s="63">
        <f>+'875+680 FO LHS '!I61</f>
        <v>0</v>
      </c>
      <c r="BK29" s="63">
        <f>+'875+680 FO RHS'!I61</f>
        <v>0</v>
      </c>
      <c r="BL29" s="63">
        <f>+'839+656 MJB LHS'!I61</f>
        <v>0</v>
      </c>
      <c r="BM29" s="63">
        <f>+'839+656 MJB RHS'!I61</f>
        <v>0</v>
      </c>
      <c r="BN29" s="63">
        <f>+'866+244 MJB LHS'!I61</f>
        <v>0</v>
      </c>
      <c r="BO29" s="63">
        <f>+'866+244 MJB RHS'!I61</f>
        <v>0</v>
      </c>
      <c r="BP29" s="63">
        <f>+'878+725 ROB LHS'!I61</f>
        <v>0</v>
      </c>
      <c r="BQ29" s="63">
        <f>+'878+725 ROB RHS'!I60</f>
        <v>0</v>
      </c>
      <c r="BR29" s="84">
        <f t="shared" si="1"/>
        <v>0</v>
      </c>
    </row>
    <row r="30" spans="2:70" ht="26.5" hidden="1" customHeight="1">
      <c r="B30" s="59">
        <v>28</v>
      </c>
      <c r="C30" s="64" t="s">
        <v>92</v>
      </c>
      <c r="D30" s="1">
        <f t="shared" si="0"/>
        <v>0</v>
      </c>
      <c r="E30" s="1">
        <f>'874+619 LHS MNB '!I64</f>
        <v>0</v>
      </c>
      <c r="F30" s="1">
        <f>'874+619 RHS MNB'!I64</f>
        <v>0</v>
      </c>
      <c r="G30" s="1">
        <f>'871+223 LHS MNB'!I62</f>
        <v>0</v>
      </c>
      <c r="H30" s="63">
        <f>'871+223 RHS MNB'!I62</f>
        <v>0</v>
      </c>
      <c r="I30" s="63">
        <f>'869+999 LHS MNB'!I62</f>
        <v>0</v>
      </c>
      <c r="J30" s="82">
        <f>'864+905 MNB LHS'!I62</f>
        <v>0</v>
      </c>
      <c r="K30" s="63">
        <f>'869+999 RHS MNB'!I62</f>
        <v>0</v>
      </c>
      <c r="L30" s="82">
        <f>'864+905 MNB RHS '!I62</f>
        <v>0</v>
      </c>
      <c r="M30" s="63">
        <f>'864+250 MNB LHS '!I62</f>
        <v>0</v>
      </c>
      <c r="N30" s="63">
        <f>'864+250 MNB RHS'!I62</f>
        <v>0</v>
      </c>
      <c r="O30" s="63">
        <f>'858+884 MNB LHS '!I62</f>
        <v>0</v>
      </c>
      <c r="P30" s="63">
        <f>'858+884 MNB RHS'!I62</f>
        <v>0</v>
      </c>
      <c r="Q30" s="63">
        <f>'856+077 MNB LHS'!I62</f>
        <v>0</v>
      </c>
      <c r="R30" s="63">
        <f>'856+077 MNB RHS'!I62</f>
        <v>0</v>
      </c>
      <c r="S30" s="63">
        <f>'855+824 MNB LHS'!I62</f>
        <v>0</v>
      </c>
      <c r="T30" s="63">
        <f>'855+824 MNB RHS'!I62</f>
        <v>0</v>
      </c>
      <c r="U30" s="82">
        <f>'855+575 MNB LHS'!I62</f>
        <v>0</v>
      </c>
      <c r="V30" s="63">
        <f>'855+575 MNB RHS'!I62</f>
        <v>0</v>
      </c>
      <c r="W30" s="63">
        <f>'854+040 MNB LHS'!I62</f>
        <v>0</v>
      </c>
      <c r="X30" s="63">
        <f>'854+040 MNB RHS'!I62</f>
        <v>0</v>
      </c>
      <c r="Y30" s="63">
        <f>'852+088 MNB RHS'!I62</f>
        <v>0</v>
      </c>
      <c r="Z30" s="63">
        <f>'851+884 MNB LHS'!I62</f>
        <v>0</v>
      </c>
      <c r="AA30" s="63">
        <f>'851+884 MNB RHS'!I62</f>
        <v>0</v>
      </c>
      <c r="AB30" s="63">
        <f>'842+429 MNB LHS'!I62</f>
        <v>0</v>
      </c>
      <c r="AC30" s="82">
        <f>'842+429 MNB RHS'!I62</f>
        <v>0</v>
      </c>
      <c r="AD30" s="82">
        <f>'840+104 MNB LHS'!I62</f>
        <v>0</v>
      </c>
      <c r="AE30" s="82">
        <f>'840+104 MNB RHS'!I62</f>
        <v>0</v>
      </c>
      <c r="AF30" s="63">
        <f>'834+629 MNB LHS'!I62</f>
        <v>0</v>
      </c>
      <c r="AG30" s="63">
        <f>'834+629 MNB RHS'!I62</f>
        <v>0</v>
      </c>
      <c r="AH30" s="63">
        <f>'832+204 MNB LHS'!I62</f>
        <v>0</v>
      </c>
      <c r="AI30" s="63">
        <f>'832+204 MNB RHS'!I62</f>
        <v>0</v>
      </c>
      <c r="AJ30" s="63">
        <f>+'830+758 MNB LHS'!I62</f>
        <v>0</v>
      </c>
      <c r="AK30" s="63">
        <f>+'830+758 MNB RHS'!I62</f>
        <v>0</v>
      </c>
      <c r="AL30" s="63">
        <f>+'828+091 MNB LHS'!I62</f>
        <v>0</v>
      </c>
      <c r="AM30" s="63">
        <f>+'828+091 MNB RHS'!I62</f>
        <v>0</v>
      </c>
      <c r="AN30" s="82">
        <f>+'825+052 MNB LHS)'!I62</f>
        <v>0</v>
      </c>
      <c r="AO30" s="82">
        <f>+'825+052 MNB RHS'!I62</f>
        <v>0</v>
      </c>
      <c r="AP30" s="63">
        <f>+'824+525 MNB LHS'!I62</f>
        <v>0</v>
      </c>
      <c r="AQ30" s="63">
        <f>+'824+525 MNB RHS'!I62</f>
        <v>0</v>
      </c>
      <c r="AR30" s="63">
        <f>+'816+471 MNB LHS'!I62</f>
        <v>0</v>
      </c>
      <c r="AS30" s="63">
        <f>+'816+471 MNB RHS'!I62</f>
        <v>0</v>
      </c>
      <c r="AT30" s="63">
        <f>+'815+381 MNB LHS'!I62</f>
        <v>0</v>
      </c>
      <c r="AU30" s="63">
        <f>+'815+381 MNB RHS'!I62</f>
        <v>0</v>
      </c>
      <c r="AV30" s="63">
        <f>+'814+245 MNB LHS '!I62</f>
        <v>0</v>
      </c>
      <c r="AW30" s="63">
        <f>+'814+245 MNB RHS'!I62</f>
        <v>0</v>
      </c>
      <c r="AX30" s="63">
        <f>+'814+789 PUP BHS'!I62</f>
        <v>0</v>
      </c>
      <c r="AY30" s="63">
        <f>+'818+574 PUP BHS'!I62</f>
        <v>0</v>
      </c>
      <c r="AZ30" s="63">
        <f>+'821+162 PUP BHS'!I62</f>
        <v>0</v>
      </c>
      <c r="BA30" s="63">
        <f>+'866+228 PUP BHS'!I62</f>
        <v>0</v>
      </c>
      <c r="BB30" s="63">
        <f>+'833+700 VUP LHS'!I62</f>
        <v>0</v>
      </c>
      <c r="BC30" s="63">
        <f>+'833+700 VUP RHS'!I62</f>
        <v>0</v>
      </c>
      <c r="BD30" s="82">
        <f>+'843+964 VUP LHS'!I62</f>
        <v>0</v>
      </c>
      <c r="BE30" s="82">
        <f>+'843+964 VUP RHS'!I62</f>
        <v>0</v>
      </c>
      <c r="BF30" s="63">
        <f>+'827+917 FO BHS'!I62</f>
        <v>0</v>
      </c>
      <c r="BG30" s="63">
        <f>+'856+060 FO UDL'!I62</f>
        <v>0</v>
      </c>
      <c r="BH30" s="63">
        <f>+'872+780 FO LHS'!I62</f>
        <v>0</v>
      </c>
      <c r="BI30" s="63">
        <f>+'872+780 FO RHS'!I62</f>
        <v>0</v>
      </c>
      <c r="BJ30" s="63">
        <f>+'875+680 FO LHS '!I62</f>
        <v>0</v>
      </c>
      <c r="BK30" s="63">
        <f>+'875+680 FO RHS'!I62</f>
        <v>0</v>
      </c>
      <c r="BL30" s="63">
        <f>+'839+656 MJB LHS'!I62</f>
        <v>0</v>
      </c>
      <c r="BM30" s="63">
        <f>+'839+656 MJB RHS'!I62</f>
        <v>0</v>
      </c>
      <c r="BN30" s="63">
        <f>+'866+244 MJB LHS'!I62</f>
        <v>0</v>
      </c>
      <c r="BO30" s="63">
        <f>+'866+244 MJB RHS'!I62</f>
        <v>0</v>
      </c>
      <c r="BP30" s="63">
        <f>+'878+725 ROB LHS'!I62</f>
        <v>0</v>
      </c>
      <c r="BQ30" s="63">
        <f>+'878+725 ROB RHS'!I61</f>
        <v>0</v>
      </c>
      <c r="BR30" s="84">
        <f t="shared" si="1"/>
        <v>0</v>
      </c>
    </row>
    <row r="31" spans="2:70" ht="52.75" hidden="1" customHeight="1">
      <c r="B31" s="59">
        <v>29</v>
      </c>
      <c r="C31" s="64" t="s">
        <v>42</v>
      </c>
      <c r="D31" s="1">
        <f t="shared" si="0"/>
        <v>0</v>
      </c>
      <c r="E31" s="1">
        <f>'874+619 LHS MNB '!I65</f>
        <v>0</v>
      </c>
      <c r="F31" s="1">
        <f>'874+619 RHS MNB'!I65</f>
        <v>0</v>
      </c>
      <c r="G31" s="1">
        <f>'871+223 LHS MNB'!I63</f>
        <v>0</v>
      </c>
      <c r="H31" s="63">
        <f>'871+223 RHS MNB'!I63</f>
        <v>0</v>
      </c>
      <c r="I31" s="63">
        <f>'869+999 LHS MNB'!I63</f>
        <v>0</v>
      </c>
      <c r="J31" s="82">
        <f>'864+905 MNB LHS'!I63</f>
        <v>0</v>
      </c>
      <c r="K31" s="63">
        <f>'869+999 RHS MNB'!I63</f>
        <v>0</v>
      </c>
      <c r="L31" s="82">
        <f>'864+905 MNB RHS '!I63</f>
        <v>0</v>
      </c>
      <c r="M31" s="63">
        <f>'864+250 MNB LHS '!I63</f>
        <v>0</v>
      </c>
      <c r="N31" s="63">
        <f>'864+250 MNB RHS'!I63</f>
        <v>0</v>
      </c>
      <c r="O31" s="63">
        <f>'858+884 MNB LHS '!I63</f>
        <v>0</v>
      </c>
      <c r="P31" s="63">
        <f>'858+884 MNB RHS'!I63</f>
        <v>0</v>
      </c>
      <c r="Q31" s="63">
        <f>'856+077 MNB LHS'!I63</f>
        <v>0</v>
      </c>
      <c r="R31" s="63">
        <f>'856+077 MNB RHS'!I63</f>
        <v>0</v>
      </c>
      <c r="S31" s="63">
        <f>'855+824 MNB LHS'!I63</f>
        <v>0</v>
      </c>
      <c r="T31" s="63">
        <f>'855+824 MNB RHS'!I63</f>
        <v>0</v>
      </c>
      <c r="U31" s="82">
        <f>'855+575 MNB LHS'!I63</f>
        <v>0</v>
      </c>
      <c r="V31" s="63">
        <f>'855+575 MNB RHS'!I63</f>
        <v>0</v>
      </c>
      <c r="W31" s="63">
        <f>'854+040 MNB LHS'!I63</f>
        <v>0</v>
      </c>
      <c r="X31" s="63">
        <f>'854+040 MNB RHS'!I63</f>
        <v>0</v>
      </c>
      <c r="Y31" s="63">
        <f>'852+088 MNB RHS'!I63</f>
        <v>0</v>
      </c>
      <c r="Z31" s="63">
        <f>'851+884 MNB LHS'!I63</f>
        <v>0</v>
      </c>
      <c r="AA31" s="63">
        <f>'851+884 MNB RHS'!I63</f>
        <v>0</v>
      </c>
      <c r="AB31" s="63">
        <f>'842+429 MNB LHS'!I63</f>
        <v>0</v>
      </c>
      <c r="AC31" s="82">
        <f>'842+429 MNB RHS'!I63</f>
        <v>0</v>
      </c>
      <c r="AD31" s="82">
        <f>'840+104 MNB LHS'!I63</f>
        <v>0</v>
      </c>
      <c r="AE31" s="82">
        <f>'840+104 MNB RHS'!I63</f>
        <v>0</v>
      </c>
      <c r="AF31" s="63">
        <f>'834+629 MNB LHS'!I63</f>
        <v>0</v>
      </c>
      <c r="AG31" s="63">
        <f>'834+629 MNB RHS'!I63</f>
        <v>0</v>
      </c>
      <c r="AH31" s="63">
        <f>'832+204 MNB LHS'!I63</f>
        <v>0</v>
      </c>
      <c r="AI31" s="63">
        <f>'832+204 MNB RHS'!I63</f>
        <v>0</v>
      </c>
      <c r="AJ31" s="63">
        <f>+'830+758 MNB LHS'!I63</f>
        <v>0</v>
      </c>
      <c r="AK31" s="63">
        <f>+'830+758 MNB RHS'!I63</f>
        <v>0</v>
      </c>
      <c r="AL31" s="63">
        <f>+'828+091 MNB LHS'!I63</f>
        <v>0</v>
      </c>
      <c r="AM31" s="63">
        <f>+'828+091 MNB RHS'!I63</f>
        <v>0</v>
      </c>
      <c r="AN31" s="82">
        <f>+'825+052 MNB LHS)'!I63</f>
        <v>0</v>
      </c>
      <c r="AO31" s="82">
        <f>+'825+052 MNB RHS'!I63</f>
        <v>0</v>
      </c>
      <c r="AP31" s="63">
        <f>+'824+525 MNB LHS'!I63</f>
        <v>0</v>
      </c>
      <c r="AQ31" s="63">
        <f>+'824+525 MNB RHS'!I63</f>
        <v>0</v>
      </c>
      <c r="AR31" s="63">
        <f>+'816+471 MNB LHS'!I63</f>
        <v>0</v>
      </c>
      <c r="AS31" s="63">
        <f>+'816+471 MNB RHS'!I63</f>
        <v>0</v>
      </c>
      <c r="AT31" s="63">
        <f>+'815+381 MNB LHS'!I63</f>
        <v>0</v>
      </c>
      <c r="AU31" s="63">
        <f>+'815+381 MNB RHS'!I63</f>
        <v>0</v>
      </c>
      <c r="AV31" s="63">
        <f>+'814+245 MNB LHS '!I63</f>
        <v>0</v>
      </c>
      <c r="AW31" s="63">
        <f>+'814+245 MNB RHS'!I63</f>
        <v>0</v>
      </c>
      <c r="AX31" s="63">
        <f>+'814+789 PUP BHS'!I63</f>
        <v>0</v>
      </c>
      <c r="AY31" s="63">
        <f>+'818+574 PUP BHS'!I63</f>
        <v>0</v>
      </c>
      <c r="AZ31" s="63">
        <f>+'821+162 PUP BHS'!I63</f>
        <v>0</v>
      </c>
      <c r="BA31" s="63">
        <f>+'866+228 PUP BHS'!I63</f>
        <v>0</v>
      </c>
      <c r="BB31" s="63">
        <f>+'833+700 VUP LHS'!I63</f>
        <v>0</v>
      </c>
      <c r="BC31" s="63">
        <f>+'833+700 VUP RHS'!I63</f>
        <v>0</v>
      </c>
      <c r="BD31" s="82">
        <f>+'843+964 VUP LHS'!I63</f>
        <v>0</v>
      </c>
      <c r="BE31" s="82">
        <f>+'843+964 VUP RHS'!I63</f>
        <v>0</v>
      </c>
      <c r="BF31" s="63">
        <f>+'827+917 FO BHS'!I63</f>
        <v>0</v>
      </c>
      <c r="BG31" s="63">
        <f>+'856+060 FO UDL'!I63</f>
        <v>0</v>
      </c>
      <c r="BH31" s="63">
        <f>+'872+780 FO LHS'!I63</f>
        <v>0</v>
      </c>
      <c r="BI31" s="63">
        <f>+'872+780 FO RHS'!I63</f>
        <v>0</v>
      </c>
      <c r="BJ31" s="63">
        <f>+'875+680 FO LHS '!I63</f>
        <v>0</v>
      </c>
      <c r="BK31" s="63">
        <f>+'875+680 FO RHS'!I63</f>
        <v>0</v>
      </c>
      <c r="BL31" s="63">
        <f>+'839+656 MJB LHS'!I63</f>
        <v>0</v>
      </c>
      <c r="BM31" s="63">
        <f>+'839+656 MJB RHS'!I63</f>
        <v>0</v>
      </c>
      <c r="BN31" s="63">
        <f>+'866+244 MJB LHS'!I63</f>
        <v>0</v>
      </c>
      <c r="BO31" s="63">
        <f>+'866+244 MJB RHS'!I63</f>
        <v>0</v>
      </c>
      <c r="BP31" s="63">
        <f>+'878+725 ROB LHS'!I63</f>
        <v>0</v>
      </c>
      <c r="BQ31" s="63">
        <f>+'878+725 ROB RHS'!I62</f>
        <v>0</v>
      </c>
      <c r="BR31" s="84">
        <f t="shared" si="1"/>
        <v>0</v>
      </c>
    </row>
    <row r="32" spans="2:70" ht="52.75" hidden="1" customHeight="1">
      <c r="B32" s="59">
        <v>30</v>
      </c>
      <c r="C32" s="64" t="s">
        <v>43</v>
      </c>
      <c r="D32" s="1">
        <f t="shared" si="0"/>
        <v>0</v>
      </c>
      <c r="E32" s="1">
        <f>'874+619 LHS MNB '!I66</f>
        <v>0</v>
      </c>
      <c r="F32" s="1">
        <f>'874+619 RHS MNB'!I66</f>
        <v>0</v>
      </c>
      <c r="G32" s="1">
        <f>'871+223 LHS MNB'!I64</f>
        <v>0</v>
      </c>
      <c r="H32" s="63">
        <f>'871+223 RHS MNB'!I64</f>
        <v>0</v>
      </c>
      <c r="I32" s="63">
        <f>'869+999 LHS MNB'!I64</f>
        <v>0</v>
      </c>
      <c r="J32" s="82">
        <f>'864+905 MNB LHS'!I64</f>
        <v>0</v>
      </c>
      <c r="K32" s="63">
        <f>'869+999 RHS MNB'!I64</f>
        <v>0</v>
      </c>
      <c r="L32" s="82">
        <f>'864+905 MNB RHS '!I64</f>
        <v>0</v>
      </c>
      <c r="M32" s="63">
        <f>'864+250 MNB LHS '!I64</f>
        <v>0</v>
      </c>
      <c r="N32" s="63">
        <f>'864+250 MNB RHS'!I64</f>
        <v>0</v>
      </c>
      <c r="O32" s="63">
        <f>'858+884 MNB LHS '!I64</f>
        <v>0</v>
      </c>
      <c r="P32" s="63">
        <f>'858+884 MNB RHS'!I64</f>
        <v>0</v>
      </c>
      <c r="Q32" s="63">
        <f>'856+077 MNB LHS'!I64</f>
        <v>0</v>
      </c>
      <c r="R32" s="63">
        <f>'856+077 MNB RHS'!I64</f>
        <v>0</v>
      </c>
      <c r="S32" s="63">
        <f>'855+824 MNB LHS'!I64</f>
        <v>0</v>
      </c>
      <c r="T32" s="63">
        <f>'855+824 MNB RHS'!I64</f>
        <v>0</v>
      </c>
      <c r="U32" s="82">
        <f>'855+575 MNB LHS'!I64</f>
        <v>0</v>
      </c>
      <c r="V32" s="63">
        <f>'855+575 MNB RHS'!I64</f>
        <v>0</v>
      </c>
      <c r="W32" s="63">
        <f>'854+040 MNB LHS'!I64</f>
        <v>0</v>
      </c>
      <c r="X32" s="63">
        <f>'854+040 MNB RHS'!I64</f>
        <v>0</v>
      </c>
      <c r="Y32" s="63">
        <f>'852+088 MNB RHS'!I64</f>
        <v>0</v>
      </c>
      <c r="Z32" s="63">
        <f>'851+884 MNB LHS'!I64</f>
        <v>0</v>
      </c>
      <c r="AA32" s="63">
        <f>'851+884 MNB RHS'!I64</f>
        <v>0</v>
      </c>
      <c r="AB32" s="63">
        <f>'842+429 MNB LHS'!I64</f>
        <v>0</v>
      </c>
      <c r="AC32" s="82">
        <f>'842+429 MNB RHS'!I64</f>
        <v>0</v>
      </c>
      <c r="AD32" s="82">
        <f>'840+104 MNB LHS'!I64</f>
        <v>0</v>
      </c>
      <c r="AE32" s="82">
        <f>'840+104 MNB RHS'!I64</f>
        <v>0</v>
      </c>
      <c r="AF32" s="63">
        <f>'834+629 MNB LHS'!I64</f>
        <v>0</v>
      </c>
      <c r="AG32" s="63">
        <f>'834+629 MNB RHS'!I64</f>
        <v>0</v>
      </c>
      <c r="AH32" s="63">
        <f>'832+204 MNB LHS'!I64</f>
        <v>0</v>
      </c>
      <c r="AI32" s="63">
        <f>'832+204 MNB RHS'!I64</f>
        <v>0</v>
      </c>
      <c r="AJ32" s="63">
        <f>+'830+758 MNB LHS'!I64</f>
        <v>0</v>
      </c>
      <c r="AK32" s="63">
        <f>+'830+758 MNB RHS'!I64</f>
        <v>0</v>
      </c>
      <c r="AL32" s="63">
        <f>+'828+091 MNB LHS'!I64</f>
        <v>0</v>
      </c>
      <c r="AM32" s="63">
        <f>+'828+091 MNB RHS'!I64</f>
        <v>0</v>
      </c>
      <c r="AN32" s="82">
        <f>+'825+052 MNB LHS)'!I64</f>
        <v>0</v>
      </c>
      <c r="AO32" s="82">
        <f>+'825+052 MNB RHS'!I64</f>
        <v>0</v>
      </c>
      <c r="AP32" s="63">
        <f>+'824+525 MNB LHS'!I64</f>
        <v>0</v>
      </c>
      <c r="AQ32" s="63">
        <f>+'824+525 MNB RHS'!I64</f>
        <v>0</v>
      </c>
      <c r="AR32" s="63">
        <f>+'816+471 MNB LHS'!I64</f>
        <v>0</v>
      </c>
      <c r="AS32" s="63">
        <f>+'816+471 MNB RHS'!I64</f>
        <v>0</v>
      </c>
      <c r="AT32" s="63">
        <f>+'815+381 MNB LHS'!I64</f>
        <v>0</v>
      </c>
      <c r="AU32" s="63">
        <f>+'815+381 MNB RHS'!I64</f>
        <v>0</v>
      </c>
      <c r="AV32" s="63">
        <f>+'814+245 MNB LHS '!I64</f>
        <v>0</v>
      </c>
      <c r="AW32" s="63">
        <f>+'814+245 MNB RHS'!I64</f>
        <v>0</v>
      </c>
      <c r="AX32" s="63">
        <f>+'814+789 PUP BHS'!I64</f>
        <v>0</v>
      </c>
      <c r="AY32" s="63">
        <f>+'818+574 PUP BHS'!I64</f>
        <v>0</v>
      </c>
      <c r="AZ32" s="63">
        <f>+'821+162 PUP BHS'!I64</f>
        <v>0</v>
      </c>
      <c r="BA32" s="63">
        <f>+'866+228 PUP BHS'!I64</f>
        <v>0</v>
      </c>
      <c r="BB32" s="63">
        <f>+'833+700 VUP LHS'!I64</f>
        <v>0</v>
      </c>
      <c r="BC32" s="63">
        <f>+'833+700 VUP RHS'!I64</f>
        <v>0</v>
      </c>
      <c r="BD32" s="82">
        <f>+'843+964 VUP LHS'!I64</f>
        <v>0</v>
      </c>
      <c r="BE32" s="82">
        <f>+'843+964 VUP RHS'!I64</f>
        <v>0</v>
      </c>
      <c r="BF32" s="63">
        <f>+'827+917 FO BHS'!I64</f>
        <v>0</v>
      </c>
      <c r="BG32" s="63">
        <f>+'856+060 FO UDL'!I64</f>
        <v>0</v>
      </c>
      <c r="BH32" s="63">
        <f>+'872+780 FO LHS'!I64</f>
        <v>0</v>
      </c>
      <c r="BI32" s="63">
        <f>+'872+780 FO RHS'!I64</f>
        <v>0</v>
      </c>
      <c r="BJ32" s="63">
        <f>+'875+680 FO LHS '!I64</f>
        <v>0</v>
      </c>
      <c r="BK32" s="63">
        <f>+'875+680 FO RHS'!I64</f>
        <v>0</v>
      </c>
      <c r="BL32" s="63">
        <f>+'839+656 MJB LHS'!I64</f>
        <v>0</v>
      </c>
      <c r="BM32" s="63">
        <f>+'839+656 MJB RHS'!I64</f>
        <v>0</v>
      </c>
      <c r="BN32" s="63">
        <f>+'866+244 MJB LHS'!I64</f>
        <v>0</v>
      </c>
      <c r="BO32" s="63">
        <f>+'866+244 MJB RHS'!I64</f>
        <v>0</v>
      </c>
      <c r="BP32" s="63">
        <f>+'878+725 ROB LHS'!I64</f>
        <v>0</v>
      </c>
      <c r="BQ32" s="63">
        <f>+'878+725 ROB RHS'!I63</f>
        <v>0</v>
      </c>
      <c r="BR32" s="84">
        <f t="shared" si="1"/>
        <v>0</v>
      </c>
    </row>
    <row r="33" spans="2:70" ht="52.75" hidden="1" customHeight="1">
      <c r="B33" s="59">
        <v>31</v>
      </c>
      <c r="C33" s="64" t="s">
        <v>44</v>
      </c>
      <c r="D33" s="1">
        <f t="shared" si="0"/>
        <v>0</v>
      </c>
      <c r="E33" s="1">
        <f>'874+619 LHS MNB '!I67</f>
        <v>0</v>
      </c>
      <c r="F33" s="1">
        <f>'874+619 RHS MNB'!I67</f>
        <v>0</v>
      </c>
      <c r="G33" s="1">
        <f>'871+223 LHS MNB'!I65</f>
        <v>0</v>
      </c>
      <c r="H33" s="63">
        <f>'871+223 RHS MNB'!I65</f>
        <v>0</v>
      </c>
      <c r="I33" s="63">
        <f>'869+999 LHS MNB'!I65</f>
        <v>0</v>
      </c>
      <c r="J33" s="82">
        <f>'864+905 MNB LHS'!I65</f>
        <v>0</v>
      </c>
      <c r="K33" s="63">
        <f>'869+999 RHS MNB'!I65</f>
        <v>0</v>
      </c>
      <c r="L33" s="82">
        <f>'864+905 MNB RHS '!I65</f>
        <v>0</v>
      </c>
      <c r="M33" s="63">
        <f>'864+250 MNB LHS '!I65</f>
        <v>0</v>
      </c>
      <c r="N33" s="63">
        <f>'864+250 MNB RHS'!I65</f>
        <v>0</v>
      </c>
      <c r="O33" s="63">
        <f>'858+884 MNB LHS '!I65</f>
        <v>0</v>
      </c>
      <c r="P33" s="63">
        <f>'858+884 MNB RHS'!I65</f>
        <v>0</v>
      </c>
      <c r="Q33" s="63">
        <f>'856+077 MNB LHS'!I65</f>
        <v>0</v>
      </c>
      <c r="R33" s="63">
        <f>'856+077 MNB RHS'!I65</f>
        <v>0</v>
      </c>
      <c r="S33" s="63">
        <f>'855+824 MNB LHS'!I65</f>
        <v>0</v>
      </c>
      <c r="T33" s="63">
        <f>'855+824 MNB RHS'!I65</f>
        <v>0</v>
      </c>
      <c r="U33" s="82">
        <f>'855+575 MNB LHS'!I65</f>
        <v>0</v>
      </c>
      <c r="V33" s="63">
        <f>'855+575 MNB RHS'!I65</f>
        <v>0</v>
      </c>
      <c r="W33" s="63">
        <f>'854+040 MNB LHS'!I65</f>
        <v>0</v>
      </c>
      <c r="X33" s="63">
        <f>'854+040 MNB RHS'!I65</f>
        <v>0</v>
      </c>
      <c r="Y33" s="63">
        <f>'852+088 MNB RHS'!I65</f>
        <v>0</v>
      </c>
      <c r="Z33" s="63">
        <f>'851+884 MNB LHS'!I65</f>
        <v>0</v>
      </c>
      <c r="AA33" s="63">
        <f>'851+884 MNB RHS'!I65</f>
        <v>0</v>
      </c>
      <c r="AB33" s="63">
        <f>'842+429 MNB LHS'!I65</f>
        <v>0</v>
      </c>
      <c r="AC33" s="82">
        <f>'842+429 MNB RHS'!I65</f>
        <v>0</v>
      </c>
      <c r="AD33" s="82">
        <f>'840+104 MNB LHS'!I65</f>
        <v>0</v>
      </c>
      <c r="AE33" s="82">
        <f>'840+104 MNB RHS'!I65</f>
        <v>0</v>
      </c>
      <c r="AF33" s="63">
        <f>'834+629 MNB LHS'!I65</f>
        <v>0</v>
      </c>
      <c r="AG33" s="63">
        <f>'834+629 MNB RHS'!I65</f>
        <v>0</v>
      </c>
      <c r="AH33" s="63">
        <f>'832+204 MNB LHS'!I65</f>
        <v>0</v>
      </c>
      <c r="AI33" s="63">
        <f>'832+204 MNB RHS'!I65</f>
        <v>0</v>
      </c>
      <c r="AJ33" s="63">
        <f>+'830+758 MNB LHS'!I65</f>
        <v>0</v>
      </c>
      <c r="AK33" s="63">
        <f>+'830+758 MNB RHS'!I65</f>
        <v>0</v>
      </c>
      <c r="AL33" s="63">
        <f>+'828+091 MNB LHS'!I65</f>
        <v>0</v>
      </c>
      <c r="AM33" s="63">
        <f>+'828+091 MNB RHS'!I65</f>
        <v>0</v>
      </c>
      <c r="AN33" s="82">
        <f>+'825+052 MNB LHS)'!I65</f>
        <v>0</v>
      </c>
      <c r="AO33" s="82">
        <f>+'825+052 MNB RHS'!I65</f>
        <v>0</v>
      </c>
      <c r="AP33" s="63">
        <f>+'824+525 MNB LHS'!I65</f>
        <v>0</v>
      </c>
      <c r="AQ33" s="63">
        <f>+'824+525 MNB RHS'!I65</f>
        <v>0</v>
      </c>
      <c r="AR33" s="63">
        <f>+'816+471 MNB LHS'!I65</f>
        <v>0</v>
      </c>
      <c r="AS33" s="63">
        <f>+'816+471 MNB RHS'!I65</f>
        <v>0</v>
      </c>
      <c r="AT33" s="63">
        <f>+'815+381 MNB LHS'!I65</f>
        <v>0</v>
      </c>
      <c r="AU33" s="63">
        <f>+'815+381 MNB RHS'!I65</f>
        <v>0</v>
      </c>
      <c r="AV33" s="63">
        <f>+'814+245 MNB LHS '!I65</f>
        <v>0</v>
      </c>
      <c r="AW33" s="63">
        <f>+'814+245 MNB RHS'!I65</f>
        <v>0</v>
      </c>
      <c r="AX33" s="63">
        <f>+'814+789 PUP BHS'!I65</f>
        <v>0</v>
      </c>
      <c r="AY33" s="63">
        <f>+'818+574 PUP BHS'!I65</f>
        <v>0</v>
      </c>
      <c r="AZ33" s="63">
        <f>+'821+162 PUP BHS'!I65</f>
        <v>0</v>
      </c>
      <c r="BA33" s="63">
        <f>+'866+228 PUP BHS'!I65</f>
        <v>0</v>
      </c>
      <c r="BB33" s="63">
        <f>+'833+700 VUP LHS'!I65</f>
        <v>0</v>
      </c>
      <c r="BC33" s="63">
        <f>+'833+700 VUP RHS'!I65</f>
        <v>0</v>
      </c>
      <c r="BD33" s="82">
        <f>+'843+964 VUP LHS'!I65</f>
        <v>0</v>
      </c>
      <c r="BE33" s="82">
        <f>+'843+964 VUP RHS'!I65</f>
        <v>0</v>
      </c>
      <c r="BF33" s="63">
        <f>+'827+917 FO BHS'!I65</f>
        <v>0</v>
      </c>
      <c r="BG33" s="63">
        <f>+'856+060 FO UDL'!I65</f>
        <v>0</v>
      </c>
      <c r="BH33" s="63">
        <f>+'872+780 FO LHS'!I65</f>
        <v>0</v>
      </c>
      <c r="BI33" s="63">
        <f>+'872+780 FO RHS'!I65</f>
        <v>0</v>
      </c>
      <c r="BJ33" s="63">
        <f>+'875+680 FO LHS '!I65</f>
        <v>0</v>
      </c>
      <c r="BK33" s="63">
        <f>+'875+680 FO RHS'!I65</f>
        <v>0</v>
      </c>
      <c r="BL33" s="63">
        <f>+'839+656 MJB LHS'!I65</f>
        <v>0</v>
      </c>
      <c r="BM33" s="63">
        <f>+'839+656 MJB RHS'!I65</f>
        <v>0</v>
      </c>
      <c r="BN33" s="63">
        <f>+'866+244 MJB LHS'!I65</f>
        <v>0</v>
      </c>
      <c r="BO33" s="63">
        <f>+'866+244 MJB RHS'!I65</f>
        <v>0</v>
      </c>
      <c r="BP33" s="63">
        <f>+'878+725 ROB LHS'!I65</f>
        <v>0</v>
      </c>
      <c r="BQ33" s="63">
        <f>+'878+725 ROB RHS'!I64</f>
        <v>0</v>
      </c>
      <c r="BR33" s="84">
        <f t="shared" si="1"/>
        <v>0</v>
      </c>
    </row>
    <row r="34" spans="2:70" ht="52.75" hidden="1" customHeight="1">
      <c r="B34" s="59">
        <v>32</v>
      </c>
      <c r="C34" s="64" t="s">
        <v>46</v>
      </c>
      <c r="D34" s="1">
        <f t="shared" si="0"/>
        <v>0</v>
      </c>
      <c r="E34" s="1">
        <f>'874+619 LHS MNB '!I68</f>
        <v>0</v>
      </c>
      <c r="F34" s="1">
        <f>'874+619 RHS MNB'!I68</f>
        <v>0</v>
      </c>
      <c r="G34" s="1">
        <f>'871+223 LHS MNB'!I66</f>
        <v>0</v>
      </c>
      <c r="H34" s="63">
        <f>'871+223 RHS MNB'!I66</f>
        <v>0</v>
      </c>
      <c r="I34" s="63">
        <f>'869+999 LHS MNB'!I66</f>
        <v>0</v>
      </c>
      <c r="J34" s="82">
        <f>'864+905 MNB LHS'!I66</f>
        <v>0</v>
      </c>
      <c r="K34" s="63">
        <f>'869+999 RHS MNB'!I66</f>
        <v>0</v>
      </c>
      <c r="L34" s="82">
        <f>'864+905 MNB RHS '!I66</f>
        <v>0</v>
      </c>
      <c r="M34" s="63">
        <f>'864+250 MNB LHS '!I66</f>
        <v>0</v>
      </c>
      <c r="N34" s="63">
        <f>'864+250 MNB RHS'!I66</f>
        <v>0</v>
      </c>
      <c r="O34" s="63">
        <f>'858+884 MNB LHS '!I66</f>
        <v>0</v>
      </c>
      <c r="P34" s="63">
        <f>'858+884 MNB RHS'!I66</f>
        <v>0</v>
      </c>
      <c r="Q34" s="63">
        <f>'856+077 MNB LHS'!I66</f>
        <v>0</v>
      </c>
      <c r="R34" s="63">
        <f>'856+077 MNB RHS'!I66</f>
        <v>0</v>
      </c>
      <c r="S34" s="63">
        <f>'855+824 MNB LHS'!I66</f>
        <v>0</v>
      </c>
      <c r="T34" s="63">
        <f>'855+824 MNB RHS'!I66</f>
        <v>0</v>
      </c>
      <c r="U34" s="82">
        <f>'855+575 MNB LHS'!I66</f>
        <v>0</v>
      </c>
      <c r="V34" s="63">
        <f>'855+575 MNB RHS'!I66</f>
        <v>0</v>
      </c>
      <c r="W34" s="63">
        <f>'854+040 MNB LHS'!I66</f>
        <v>0</v>
      </c>
      <c r="X34" s="63">
        <f>'854+040 MNB RHS'!I66</f>
        <v>0</v>
      </c>
      <c r="Y34" s="63">
        <f>'852+088 MNB RHS'!I66</f>
        <v>0</v>
      </c>
      <c r="Z34" s="63">
        <f>'851+884 MNB LHS'!I66</f>
        <v>0</v>
      </c>
      <c r="AA34" s="63">
        <f>'851+884 MNB RHS'!I66</f>
        <v>0</v>
      </c>
      <c r="AB34" s="63">
        <f>'842+429 MNB LHS'!I66</f>
        <v>0</v>
      </c>
      <c r="AC34" s="82">
        <f>'842+429 MNB RHS'!I66</f>
        <v>0</v>
      </c>
      <c r="AD34" s="82">
        <f>'840+104 MNB LHS'!I66</f>
        <v>0</v>
      </c>
      <c r="AE34" s="82">
        <f>'840+104 MNB RHS'!I66</f>
        <v>0</v>
      </c>
      <c r="AF34" s="63">
        <f>'834+629 MNB LHS'!I66</f>
        <v>0</v>
      </c>
      <c r="AG34" s="63">
        <f>'834+629 MNB RHS'!I66</f>
        <v>0</v>
      </c>
      <c r="AH34" s="63">
        <f>'832+204 MNB LHS'!I66</f>
        <v>0</v>
      </c>
      <c r="AI34" s="63">
        <f>'832+204 MNB RHS'!I66</f>
        <v>0</v>
      </c>
      <c r="AJ34" s="63">
        <f>+'830+758 MNB LHS'!I66</f>
        <v>0</v>
      </c>
      <c r="AK34" s="63">
        <f>+'830+758 MNB RHS'!I66</f>
        <v>0</v>
      </c>
      <c r="AL34" s="63">
        <f>+'828+091 MNB LHS'!I66</f>
        <v>0</v>
      </c>
      <c r="AM34" s="63">
        <f>+'828+091 MNB RHS'!I66</f>
        <v>0</v>
      </c>
      <c r="AN34" s="82">
        <f>+'825+052 MNB LHS)'!I66</f>
        <v>0</v>
      </c>
      <c r="AO34" s="82">
        <f>+'825+052 MNB RHS'!I66</f>
        <v>0</v>
      </c>
      <c r="AP34" s="63">
        <f>+'824+525 MNB LHS'!I66</f>
        <v>0</v>
      </c>
      <c r="AQ34" s="63">
        <f>+'824+525 MNB RHS'!I66</f>
        <v>0</v>
      </c>
      <c r="AR34" s="63">
        <f>+'816+471 MNB LHS'!I66</f>
        <v>0</v>
      </c>
      <c r="AS34" s="63">
        <f>+'816+471 MNB RHS'!I66</f>
        <v>0</v>
      </c>
      <c r="AT34" s="63">
        <f>+'815+381 MNB LHS'!I66</f>
        <v>0</v>
      </c>
      <c r="AU34" s="63">
        <f>+'815+381 MNB RHS'!I66</f>
        <v>0</v>
      </c>
      <c r="AV34" s="63">
        <f>+'814+245 MNB LHS '!I66</f>
        <v>0</v>
      </c>
      <c r="AW34" s="63">
        <f>+'814+245 MNB RHS'!I66</f>
        <v>0</v>
      </c>
      <c r="AX34" s="63">
        <f>+'814+789 PUP BHS'!I66</f>
        <v>0</v>
      </c>
      <c r="AY34" s="63">
        <f>+'818+574 PUP BHS'!I66</f>
        <v>0</v>
      </c>
      <c r="AZ34" s="63">
        <f>+'821+162 PUP BHS'!I66</f>
        <v>0</v>
      </c>
      <c r="BA34" s="63">
        <f>+'866+228 PUP BHS'!I66</f>
        <v>0</v>
      </c>
      <c r="BB34" s="63">
        <f>+'833+700 VUP LHS'!I66</f>
        <v>0</v>
      </c>
      <c r="BC34" s="63">
        <f>+'833+700 VUP RHS'!I66</f>
        <v>0</v>
      </c>
      <c r="BD34" s="82">
        <f>+'843+964 VUP LHS'!I66</f>
        <v>0</v>
      </c>
      <c r="BE34" s="82">
        <f>+'843+964 VUP RHS'!I66</f>
        <v>0</v>
      </c>
      <c r="BF34" s="63">
        <f>+'827+917 FO BHS'!I66</f>
        <v>0</v>
      </c>
      <c r="BG34" s="63">
        <f>+'856+060 FO UDL'!I66</f>
        <v>0</v>
      </c>
      <c r="BH34" s="63">
        <f>+'872+780 FO LHS'!I66</f>
        <v>0</v>
      </c>
      <c r="BI34" s="63">
        <f>+'872+780 FO RHS'!I66</f>
        <v>0</v>
      </c>
      <c r="BJ34" s="63">
        <f>+'875+680 FO LHS '!I66</f>
        <v>0</v>
      </c>
      <c r="BK34" s="63">
        <f>+'875+680 FO RHS'!I66</f>
        <v>0</v>
      </c>
      <c r="BL34" s="63">
        <f>+'839+656 MJB LHS'!I66</f>
        <v>0</v>
      </c>
      <c r="BM34" s="63">
        <f>+'839+656 MJB RHS'!I66</f>
        <v>0</v>
      </c>
      <c r="BN34" s="63">
        <f>+'866+244 MJB LHS'!I66</f>
        <v>0</v>
      </c>
      <c r="BO34" s="63">
        <f>+'866+244 MJB RHS'!I66</f>
        <v>0</v>
      </c>
      <c r="BP34" s="63">
        <f>+'878+725 ROB LHS'!I66</f>
        <v>0</v>
      </c>
      <c r="BQ34" s="63">
        <f>+'878+725 ROB RHS'!I65</f>
        <v>0</v>
      </c>
      <c r="BR34" s="84">
        <f t="shared" si="1"/>
        <v>0</v>
      </c>
    </row>
    <row r="35" spans="2:70" ht="52.75" hidden="1" customHeight="1">
      <c r="B35" s="59">
        <v>33</v>
      </c>
      <c r="C35" s="64" t="s">
        <v>48</v>
      </c>
      <c r="D35" s="1">
        <f t="shared" si="0"/>
        <v>0</v>
      </c>
      <c r="E35" s="1">
        <f>'874+619 LHS MNB '!I69</f>
        <v>0</v>
      </c>
      <c r="F35" s="1">
        <f>'874+619 RHS MNB'!I69</f>
        <v>0</v>
      </c>
      <c r="G35" s="1">
        <f>'871+223 LHS MNB'!I67</f>
        <v>0</v>
      </c>
      <c r="H35" s="63">
        <f>'871+223 RHS MNB'!I67</f>
        <v>0</v>
      </c>
      <c r="I35" s="63">
        <f>'869+999 LHS MNB'!I67</f>
        <v>0</v>
      </c>
      <c r="J35" s="82">
        <f>'864+905 MNB LHS'!I67</f>
        <v>0</v>
      </c>
      <c r="K35" s="63">
        <f>'869+999 RHS MNB'!I67</f>
        <v>0</v>
      </c>
      <c r="L35" s="82">
        <f>'864+905 MNB RHS '!I67</f>
        <v>0</v>
      </c>
      <c r="M35" s="63">
        <f>'864+250 MNB LHS '!I67</f>
        <v>0</v>
      </c>
      <c r="N35" s="63">
        <f>'864+250 MNB RHS'!I67</f>
        <v>0</v>
      </c>
      <c r="O35" s="63">
        <f>'858+884 MNB LHS '!I67</f>
        <v>0</v>
      </c>
      <c r="P35" s="63">
        <f>'858+884 MNB RHS'!I67</f>
        <v>0</v>
      </c>
      <c r="Q35" s="63">
        <f>'856+077 MNB LHS'!I67</f>
        <v>0</v>
      </c>
      <c r="R35" s="63">
        <f>'856+077 MNB RHS'!I67</f>
        <v>0</v>
      </c>
      <c r="S35" s="63">
        <f>'855+824 MNB LHS'!I67</f>
        <v>0</v>
      </c>
      <c r="T35" s="63">
        <f>'855+824 MNB RHS'!I67</f>
        <v>0</v>
      </c>
      <c r="U35" s="82">
        <f>'855+575 MNB LHS'!I67</f>
        <v>0</v>
      </c>
      <c r="V35" s="63">
        <f>'855+575 MNB RHS'!I67</f>
        <v>0</v>
      </c>
      <c r="W35" s="63">
        <f>'854+040 MNB LHS'!I67</f>
        <v>0</v>
      </c>
      <c r="X35" s="63">
        <f>'854+040 MNB RHS'!I67</f>
        <v>0</v>
      </c>
      <c r="Y35" s="63">
        <f>'852+088 MNB RHS'!I67</f>
        <v>0</v>
      </c>
      <c r="Z35" s="63">
        <f>'851+884 MNB LHS'!I67</f>
        <v>0</v>
      </c>
      <c r="AA35" s="63">
        <f>'851+884 MNB RHS'!I67</f>
        <v>0</v>
      </c>
      <c r="AB35" s="63">
        <f>'842+429 MNB LHS'!I67</f>
        <v>0</v>
      </c>
      <c r="AC35" s="82">
        <f>'842+429 MNB RHS'!I67</f>
        <v>0</v>
      </c>
      <c r="AD35" s="82">
        <f>'840+104 MNB LHS'!I67</f>
        <v>0</v>
      </c>
      <c r="AE35" s="82">
        <f>'840+104 MNB RHS'!I67</f>
        <v>0</v>
      </c>
      <c r="AF35" s="63">
        <f>'834+629 MNB LHS'!I67</f>
        <v>0</v>
      </c>
      <c r="AG35" s="63">
        <f>'834+629 MNB RHS'!I67</f>
        <v>0</v>
      </c>
      <c r="AH35" s="63">
        <f>'832+204 MNB LHS'!I67</f>
        <v>0</v>
      </c>
      <c r="AI35" s="63">
        <f>'832+204 MNB RHS'!I67</f>
        <v>0</v>
      </c>
      <c r="AJ35" s="63">
        <f>+'830+758 MNB LHS'!I67</f>
        <v>0</v>
      </c>
      <c r="AK35" s="63">
        <f>+'830+758 MNB RHS'!I67</f>
        <v>0</v>
      </c>
      <c r="AL35" s="63">
        <f>+'828+091 MNB LHS'!I67</f>
        <v>0</v>
      </c>
      <c r="AM35" s="63">
        <f>+'828+091 MNB RHS'!I67</f>
        <v>0</v>
      </c>
      <c r="AN35" s="82">
        <f>+'825+052 MNB LHS)'!I67</f>
        <v>0</v>
      </c>
      <c r="AO35" s="82">
        <f>+'825+052 MNB RHS'!I67</f>
        <v>0</v>
      </c>
      <c r="AP35" s="63">
        <f>+'824+525 MNB LHS'!I67</f>
        <v>0</v>
      </c>
      <c r="AQ35" s="63">
        <f>+'824+525 MNB RHS'!I67</f>
        <v>0</v>
      </c>
      <c r="AR35" s="63">
        <f>+'816+471 MNB LHS'!I67</f>
        <v>0</v>
      </c>
      <c r="AS35" s="63">
        <f>+'816+471 MNB RHS'!I67</f>
        <v>0</v>
      </c>
      <c r="AT35" s="63">
        <f>+'815+381 MNB LHS'!I67</f>
        <v>0</v>
      </c>
      <c r="AU35" s="63">
        <f>+'815+381 MNB RHS'!I67</f>
        <v>0</v>
      </c>
      <c r="AV35" s="63">
        <f>+'814+245 MNB LHS '!I67</f>
        <v>0</v>
      </c>
      <c r="AW35" s="63">
        <f>+'814+245 MNB RHS'!I67</f>
        <v>0</v>
      </c>
      <c r="AX35" s="63">
        <f>+'814+789 PUP BHS'!I67</f>
        <v>0</v>
      </c>
      <c r="AY35" s="63">
        <f>+'818+574 PUP BHS'!I67</f>
        <v>0</v>
      </c>
      <c r="AZ35" s="63">
        <f>+'821+162 PUP BHS'!I67</f>
        <v>0</v>
      </c>
      <c r="BA35" s="63">
        <f>+'866+228 PUP BHS'!I67</f>
        <v>0</v>
      </c>
      <c r="BB35" s="63">
        <f>+'833+700 VUP LHS'!I67</f>
        <v>0</v>
      </c>
      <c r="BC35" s="63">
        <f>+'833+700 VUP RHS'!I67</f>
        <v>0</v>
      </c>
      <c r="BD35" s="82">
        <f>+'843+964 VUP LHS'!I67</f>
        <v>0</v>
      </c>
      <c r="BE35" s="82">
        <f>+'843+964 VUP RHS'!I67</f>
        <v>0</v>
      </c>
      <c r="BF35" s="63">
        <f>+'827+917 FO BHS'!I67</f>
        <v>0</v>
      </c>
      <c r="BG35" s="63">
        <f>+'856+060 FO UDL'!I67</f>
        <v>0</v>
      </c>
      <c r="BH35" s="63">
        <f>+'872+780 FO LHS'!I67</f>
        <v>0</v>
      </c>
      <c r="BI35" s="63">
        <f>+'872+780 FO RHS'!I67</f>
        <v>0</v>
      </c>
      <c r="BJ35" s="63">
        <f>+'875+680 FO LHS '!I67</f>
        <v>0</v>
      </c>
      <c r="BK35" s="63">
        <f>+'875+680 FO RHS'!I67</f>
        <v>0</v>
      </c>
      <c r="BL35" s="63">
        <f>+'839+656 MJB LHS'!I67</f>
        <v>0</v>
      </c>
      <c r="BM35" s="63">
        <f>+'839+656 MJB RHS'!I67</f>
        <v>0</v>
      </c>
      <c r="BN35" s="63">
        <f>+'866+244 MJB LHS'!I67</f>
        <v>0</v>
      </c>
      <c r="BO35" s="63">
        <f>+'866+244 MJB RHS'!I67</f>
        <v>0</v>
      </c>
      <c r="BP35" s="63">
        <f>+'878+725 ROB LHS'!I67</f>
        <v>0</v>
      </c>
      <c r="BQ35" s="63">
        <f>+'878+725 ROB RHS'!I66</f>
        <v>0</v>
      </c>
      <c r="BR35" s="84">
        <f t="shared" si="1"/>
        <v>0</v>
      </c>
    </row>
    <row r="36" spans="2:70" ht="52.75" hidden="1" customHeight="1">
      <c r="B36" s="59">
        <v>34</v>
      </c>
      <c r="C36" s="64" t="s">
        <v>49</v>
      </c>
      <c r="D36" s="1">
        <f t="shared" si="0"/>
        <v>0</v>
      </c>
      <c r="E36" s="1">
        <f>'874+619 LHS MNB '!I70</f>
        <v>0</v>
      </c>
      <c r="F36" s="1">
        <f>'874+619 RHS MNB'!I70</f>
        <v>0</v>
      </c>
      <c r="G36" s="1">
        <f>'871+223 LHS MNB'!I68</f>
        <v>0</v>
      </c>
      <c r="H36" s="63">
        <f>'871+223 RHS MNB'!I68</f>
        <v>0</v>
      </c>
      <c r="I36" s="63">
        <f>'869+999 LHS MNB'!I68</f>
        <v>0</v>
      </c>
      <c r="J36" s="82">
        <f>'864+905 MNB LHS'!I68</f>
        <v>0</v>
      </c>
      <c r="K36" s="63">
        <f>'869+999 RHS MNB'!I68</f>
        <v>0</v>
      </c>
      <c r="L36" s="82">
        <f>'864+905 MNB RHS '!I68</f>
        <v>0</v>
      </c>
      <c r="M36" s="63">
        <f>'864+250 MNB LHS '!I68</f>
        <v>0</v>
      </c>
      <c r="N36" s="63">
        <f>'864+250 MNB RHS'!I68</f>
        <v>0</v>
      </c>
      <c r="O36" s="63">
        <f>'858+884 MNB LHS '!I68</f>
        <v>0</v>
      </c>
      <c r="P36" s="63">
        <f>'858+884 MNB RHS'!I68</f>
        <v>0</v>
      </c>
      <c r="Q36" s="63">
        <f>'856+077 MNB LHS'!I68</f>
        <v>0</v>
      </c>
      <c r="R36" s="63">
        <f>'856+077 MNB RHS'!I68</f>
        <v>0</v>
      </c>
      <c r="S36" s="63">
        <f>'855+824 MNB LHS'!I68</f>
        <v>0</v>
      </c>
      <c r="T36" s="63">
        <f>'855+824 MNB RHS'!I68</f>
        <v>0</v>
      </c>
      <c r="U36" s="82">
        <f>'855+575 MNB LHS'!I68</f>
        <v>0</v>
      </c>
      <c r="V36" s="63">
        <f>'855+575 MNB RHS'!I68</f>
        <v>0</v>
      </c>
      <c r="W36" s="63">
        <f>'854+040 MNB LHS'!I68</f>
        <v>0</v>
      </c>
      <c r="X36" s="63">
        <f>'854+040 MNB RHS'!I68</f>
        <v>0</v>
      </c>
      <c r="Y36" s="63">
        <f>'852+088 MNB RHS'!I68</f>
        <v>0</v>
      </c>
      <c r="Z36" s="63">
        <f>'851+884 MNB LHS'!I68</f>
        <v>0</v>
      </c>
      <c r="AA36" s="63">
        <f>'851+884 MNB RHS'!I68</f>
        <v>0</v>
      </c>
      <c r="AB36" s="63">
        <f>'842+429 MNB LHS'!I68</f>
        <v>0</v>
      </c>
      <c r="AC36" s="82">
        <f>'842+429 MNB RHS'!I68</f>
        <v>0</v>
      </c>
      <c r="AD36" s="82">
        <f>'840+104 MNB LHS'!I68</f>
        <v>0</v>
      </c>
      <c r="AE36" s="82">
        <f>'840+104 MNB RHS'!I68</f>
        <v>0</v>
      </c>
      <c r="AF36" s="63">
        <f>'834+629 MNB LHS'!I68</f>
        <v>0</v>
      </c>
      <c r="AG36" s="63">
        <f>'834+629 MNB RHS'!I68</f>
        <v>0</v>
      </c>
      <c r="AH36" s="63">
        <f>'832+204 MNB LHS'!I68</f>
        <v>0</v>
      </c>
      <c r="AI36" s="63">
        <f>'832+204 MNB RHS'!I68</f>
        <v>0</v>
      </c>
      <c r="AJ36" s="63">
        <f>+'830+758 MNB LHS'!I68</f>
        <v>0</v>
      </c>
      <c r="AK36" s="63">
        <f>+'830+758 MNB RHS'!I68</f>
        <v>0</v>
      </c>
      <c r="AL36" s="63">
        <f>+'828+091 MNB LHS'!I68</f>
        <v>0</v>
      </c>
      <c r="AM36" s="63">
        <f>+'828+091 MNB RHS'!I68</f>
        <v>0</v>
      </c>
      <c r="AN36" s="82">
        <f>+'825+052 MNB LHS)'!I68</f>
        <v>0</v>
      </c>
      <c r="AO36" s="82">
        <f>+'825+052 MNB RHS'!I68</f>
        <v>0</v>
      </c>
      <c r="AP36" s="63">
        <f>+'824+525 MNB LHS'!I68</f>
        <v>0</v>
      </c>
      <c r="AQ36" s="63">
        <f>+'824+525 MNB RHS'!I68</f>
        <v>0</v>
      </c>
      <c r="AR36" s="63">
        <f>+'816+471 MNB LHS'!I68</f>
        <v>0</v>
      </c>
      <c r="AS36" s="63">
        <f>+'816+471 MNB RHS'!I68</f>
        <v>0</v>
      </c>
      <c r="AT36" s="63">
        <f>+'815+381 MNB LHS'!I68</f>
        <v>0</v>
      </c>
      <c r="AU36" s="63">
        <f>+'815+381 MNB RHS'!I68</f>
        <v>0</v>
      </c>
      <c r="AV36" s="63">
        <f>+'814+245 MNB LHS '!I68</f>
        <v>0</v>
      </c>
      <c r="AW36" s="63">
        <f>+'814+245 MNB RHS'!I68</f>
        <v>0</v>
      </c>
      <c r="AX36" s="63">
        <f>+'814+789 PUP BHS'!I68</f>
        <v>0</v>
      </c>
      <c r="AY36" s="63">
        <f>+'818+574 PUP BHS'!I68</f>
        <v>0</v>
      </c>
      <c r="AZ36" s="63">
        <f>+'821+162 PUP BHS'!I68</f>
        <v>0</v>
      </c>
      <c r="BA36" s="63">
        <f>+'866+228 PUP BHS'!I68</f>
        <v>0</v>
      </c>
      <c r="BB36" s="63">
        <f>+'833+700 VUP LHS'!I68</f>
        <v>0</v>
      </c>
      <c r="BC36" s="63">
        <f>+'833+700 VUP RHS'!I68</f>
        <v>0</v>
      </c>
      <c r="BD36" s="82">
        <f>+'843+964 VUP LHS'!I68</f>
        <v>0</v>
      </c>
      <c r="BE36" s="82">
        <f>+'843+964 VUP RHS'!I68</f>
        <v>0</v>
      </c>
      <c r="BF36" s="63">
        <f>+'827+917 FO BHS'!I68</f>
        <v>0</v>
      </c>
      <c r="BG36" s="63">
        <f>+'856+060 FO UDL'!I68</f>
        <v>0</v>
      </c>
      <c r="BH36" s="63">
        <f>+'872+780 FO LHS'!I68</f>
        <v>0</v>
      </c>
      <c r="BI36" s="63">
        <f>+'872+780 FO RHS'!I68</f>
        <v>0</v>
      </c>
      <c r="BJ36" s="63">
        <f>+'875+680 FO LHS '!I68</f>
        <v>0</v>
      </c>
      <c r="BK36" s="63">
        <f>+'875+680 FO RHS'!I68</f>
        <v>0</v>
      </c>
      <c r="BL36" s="63">
        <f>+'839+656 MJB LHS'!I68</f>
        <v>0</v>
      </c>
      <c r="BM36" s="63">
        <f>+'839+656 MJB RHS'!I68</f>
        <v>0</v>
      </c>
      <c r="BN36" s="63">
        <f>+'866+244 MJB LHS'!I68</f>
        <v>0</v>
      </c>
      <c r="BO36" s="63">
        <f>+'866+244 MJB RHS'!I68</f>
        <v>0</v>
      </c>
      <c r="BP36" s="63">
        <f>+'878+725 ROB LHS'!I68</f>
        <v>0</v>
      </c>
      <c r="BQ36" s="63">
        <f>+'878+725 ROB RHS'!I67</f>
        <v>0</v>
      </c>
      <c r="BR36" s="84">
        <f t="shared" si="1"/>
        <v>0</v>
      </c>
    </row>
    <row r="37" spans="2:70" ht="26.5" hidden="1" customHeight="1">
      <c r="B37" s="59">
        <v>35</v>
      </c>
      <c r="C37" s="64" t="s">
        <v>50</v>
      </c>
      <c r="D37" s="1">
        <f t="shared" si="0"/>
        <v>0</v>
      </c>
      <c r="E37" s="1">
        <f>'874+619 LHS MNB '!I71</f>
        <v>0</v>
      </c>
      <c r="F37" s="1">
        <f>'874+619 RHS MNB'!I71</f>
        <v>0</v>
      </c>
      <c r="G37" s="1">
        <f>'871+223 LHS MNB'!I69</f>
        <v>0</v>
      </c>
      <c r="H37" s="63">
        <f>'871+223 RHS MNB'!I69</f>
        <v>0</v>
      </c>
      <c r="I37" s="63">
        <f>'869+999 LHS MNB'!I69</f>
        <v>0</v>
      </c>
      <c r="J37" s="82">
        <f>'864+905 MNB LHS'!I69</f>
        <v>0</v>
      </c>
      <c r="K37" s="63">
        <f>'869+999 RHS MNB'!I69</f>
        <v>0</v>
      </c>
      <c r="L37" s="82">
        <f>'864+905 MNB RHS '!I69</f>
        <v>0</v>
      </c>
      <c r="M37" s="63">
        <f>'864+250 MNB LHS '!I69</f>
        <v>0</v>
      </c>
      <c r="N37" s="63">
        <f>'864+250 MNB RHS'!I69</f>
        <v>0</v>
      </c>
      <c r="O37" s="63">
        <f>'858+884 MNB LHS '!I69</f>
        <v>0</v>
      </c>
      <c r="P37" s="63">
        <f>'858+884 MNB RHS'!I69</f>
        <v>0</v>
      </c>
      <c r="Q37" s="63">
        <f>'856+077 MNB LHS'!I69</f>
        <v>0</v>
      </c>
      <c r="R37" s="63">
        <f>'856+077 MNB RHS'!I69</f>
        <v>0</v>
      </c>
      <c r="S37" s="63">
        <f>'855+824 MNB LHS'!I69</f>
        <v>0</v>
      </c>
      <c r="T37" s="63">
        <f>'855+824 MNB RHS'!I69</f>
        <v>0</v>
      </c>
      <c r="U37" s="82">
        <f>'855+575 MNB LHS'!I69</f>
        <v>0</v>
      </c>
      <c r="V37" s="63">
        <f>'855+575 MNB RHS'!I69</f>
        <v>0</v>
      </c>
      <c r="W37" s="63">
        <f>'854+040 MNB LHS'!I69</f>
        <v>0</v>
      </c>
      <c r="X37" s="63">
        <f>'854+040 MNB RHS'!I69</f>
        <v>0</v>
      </c>
      <c r="Y37" s="63">
        <f>'852+088 MNB RHS'!I69</f>
        <v>0</v>
      </c>
      <c r="Z37" s="63">
        <f>'851+884 MNB LHS'!I69</f>
        <v>0</v>
      </c>
      <c r="AA37" s="63">
        <f>'851+884 MNB RHS'!I69</f>
        <v>0</v>
      </c>
      <c r="AB37" s="63">
        <f>'842+429 MNB LHS'!I69</f>
        <v>0</v>
      </c>
      <c r="AC37" s="82">
        <f>'842+429 MNB RHS'!I69</f>
        <v>0</v>
      </c>
      <c r="AD37" s="82">
        <f>'840+104 MNB LHS'!I69</f>
        <v>0</v>
      </c>
      <c r="AE37" s="82">
        <f>'840+104 MNB RHS'!I69</f>
        <v>0</v>
      </c>
      <c r="AF37" s="63">
        <f>'834+629 MNB LHS'!I69</f>
        <v>0</v>
      </c>
      <c r="AG37" s="63">
        <f>'834+629 MNB RHS'!I69</f>
        <v>0</v>
      </c>
      <c r="AH37" s="63">
        <f>'832+204 MNB LHS'!I69</f>
        <v>0</v>
      </c>
      <c r="AI37" s="63">
        <f>'832+204 MNB RHS'!I69</f>
        <v>0</v>
      </c>
      <c r="AJ37" s="63">
        <f>+'830+758 MNB LHS'!I69</f>
        <v>0</v>
      </c>
      <c r="AK37" s="63">
        <f>+'830+758 MNB RHS'!I69</f>
        <v>0</v>
      </c>
      <c r="AL37" s="63">
        <f>+'828+091 MNB LHS'!I69</f>
        <v>0</v>
      </c>
      <c r="AM37" s="63">
        <f>+'828+091 MNB RHS'!I69</f>
        <v>0</v>
      </c>
      <c r="AN37" s="82">
        <f>+'825+052 MNB LHS)'!I69</f>
        <v>0</v>
      </c>
      <c r="AO37" s="82">
        <f>+'825+052 MNB RHS'!I69</f>
        <v>0</v>
      </c>
      <c r="AP37" s="63">
        <f>+'824+525 MNB LHS'!I69</f>
        <v>0</v>
      </c>
      <c r="AQ37" s="63">
        <f>+'824+525 MNB RHS'!I69</f>
        <v>0</v>
      </c>
      <c r="AR37" s="63">
        <f>+'816+471 MNB LHS'!I69</f>
        <v>0</v>
      </c>
      <c r="AS37" s="63">
        <f>+'816+471 MNB RHS'!I69</f>
        <v>0</v>
      </c>
      <c r="AT37" s="63">
        <f>+'815+381 MNB LHS'!I69</f>
        <v>0</v>
      </c>
      <c r="AU37" s="63">
        <f>+'815+381 MNB RHS'!I69</f>
        <v>0</v>
      </c>
      <c r="AV37" s="63">
        <f>+'814+245 MNB LHS '!I69</f>
        <v>0</v>
      </c>
      <c r="AW37" s="63">
        <f>+'814+245 MNB RHS'!I69</f>
        <v>0</v>
      </c>
      <c r="AX37" s="63">
        <f>+'814+789 PUP BHS'!I69</f>
        <v>0</v>
      </c>
      <c r="AY37" s="63">
        <f>+'818+574 PUP BHS'!I69</f>
        <v>0</v>
      </c>
      <c r="AZ37" s="63">
        <f>+'821+162 PUP BHS'!I69</f>
        <v>0</v>
      </c>
      <c r="BA37" s="63">
        <f>+'866+228 PUP BHS'!I69</f>
        <v>0</v>
      </c>
      <c r="BB37" s="63">
        <f>+'833+700 VUP LHS'!I69</f>
        <v>0</v>
      </c>
      <c r="BC37" s="63">
        <f>+'833+700 VUP RHS'!I69</f>
        <v>0</v>
      </c>
      <c r="BD37" s="82">
        <f>+'843+964 VUP LHS'!I69</f>
        <v>0</v>
      </c>
      <c r="BE37" s="82">
        <f>+'843+964 VUP RHS'!I69</f>
        <v>0</v>
      </c>
      <c r="BF37" s="63">
        <f>+'827+917 FO BHS'!I69</f>
        <v>0</v>
      </c>
      <c r="BG37" s="63">
        <f>+'856+060 FO UDL'!I69</f>
        <v>0</v>
      </c>
      <c r="BH37" s="63">
        <f>+'872+780 FO LHS'!I69</f>
        <v>0</v>
      </c>
      <c r="BI37" s="63">
        <f>+'872+780 FO RHS'!I69</f>
        <v>0</v>
      </c>
      <c r="BJ37" s="63">
        <f>+'875+680 FO LHS '!I69</f>
        <v>0</v>
      </c>
      <c r="BK37" s="63">
        <f>+'875+680 FO RHS'!I69</f>
        <v>0</v>
      </c>
      <c r="BL37" s="63">
        <f>+'839+656 MJB LHS'!I69</f>
        <v>0</v>
      </c>
      <c r="BM37" s="63">
        <f>+'839+656 MJB RHS'!I69</f>
        <v>0</v>
      </c>
      <c r="BN37" s="63">
        <f>+'866+244 MJB LHS'!I69</f>
        <v>0</v>
      </c>
      <c r="BO37" s="63">
        <f>+'866+244 MJB RHS'!I69</f>
        <v>0</v>
      </c>
      <c r="BP37" s="63">
        <f>+'878+725 ROB LHS'!I69</f>
        <v>0</v>
      </c>
      <c r="BQ37" s="63">
        <f>+'878+725 ROB RHS'!I68</f>
        <v>0</v>
      </c>
      <c r="BR37" s="84">
        <f t="shared" si="1"/>
        <v>0</v>
      </c>
    </row>
    <row r="38" spans="2:70" ht="52.75" customHeight="1">
      <c r="B38" s="59">
        <v>36</v>
      </c>
      <c r="C38" s="64" t="s">
        <v>51</v>
      </c>
      <c r="D38" s="1">
        <f t="shared" si="0"/>
        <v>96</v>
      </c>
      <c r="E38" s="1">
        <f>'874+619 LHS MNB '!I72</f>
        <v>0</v>
      </c>
      <c r="F38" s="1">
        <f>'874+619 RHS MNB'!I72</f>
        <v>0</v>
      </c>
      <c r="G38" s="1">
        <f>'871+223 LHS MNB'!I70</f>
        <v>0</v>
      </c>
      <c r="H38" s="63">
        <f>'871+223 RHS MNB'!I70</f>
        <v>0</v>
      </c>
      <c r="I38" s="63">
        <f>'869+999 LHS MNB'!I70</f>
        <v>0</v>
      </c>
      <c r="J38" s="93">
        <f>'864+905 MNB LHS'!I70</f>
        <v>0</v>
      </c>
      <c r="K38" s="63">
        <f>'869+999 RHS MNB'!I70</f>
        <v>0</v>
      </c>
      <c r="L38" s="93">
        <f>'864+905 MNB RHS '!I70</f>
        <v>0</v>
      </c>
      <c r="M38" s="63">
        <f>'864+250 MNB LHS '!I70</f>
        <v>0</v>
      </c>
      <c r="N38" s="63">
        <f>'864+250 MNB RHS'!I70</f>
        <v>0</v>
      </c>
      <c r="O38" s="63">
        <f>'858+884 MNB LHS '!I70</f>
        <v>0</v>
      </c>
      <c r="P38" s="63">
        <f>'858+884 MNB RHS'!I70</f>
        <v>0</v>
      </c>
      <c r="Q38" s="63">
        <f>'856+077 MNB LHS'!I70</f>
        <v>0</v>
      </c>
      <c r="R38" s="63">
        <f>'856+077 MNB RHS'!I70</f>
        <v>0</v>
      </c>
      <c r="S38" s="63">
        <f>'855+824 MNB LHS'!I70</f>
        <v>0</v>
      </c>
      <c r="T38" s="63">
        <f>'855+824 MNB RHS'!I70</f>
        <v>0</v>
      </c>
      <c r="U38" s="93">
        <f>'855+575 MNB LHS'!I70</f>
        <v>0</v>
      </c>
      <c r="V38" s="63">
        <f>'855+575 MNB RHS'!I70</f>
        <v>0</v>
      </c>
      <c r="W38" s="63">
        <f>'854+040 MNB LHS'!I70</f>
        <v>0</v>
      </c>
      <c r="X38" s="63">
        <f>'854+040 MNB RHS'!I70</f>
        <v>0</v>
      </c>
      <c r="Y38" s="63">
        <f>'852+088 MNB RHS'!I70</f>
        <v>0</v>
      </c>
      <c r="Z38" s="63">
        <f>'851+884 MNB LHS'!I70</f>
        <v>0</v>
      </c>
      <c r="AA38" s="63">
        <f>'851+884 MNB RHS'!I70</f>
        <v>0</v>
      </c>
      <c r="AB38" s="63">
        <f>'842+429 MNB LHS'!I70</f>
        <v>0</v>
      </c>
      <c r="AC38" s="93">
        <f>'842+429 MNB RHS'!I70</f>
        <v>0</v>
      </c>
      <c r="AD38" s="93">
        <f>'840+104 MNB LHS'!I70</f>
        <v>0</v>
      </c>
      <c r="AE38" s="93">
        <f>'840+104 MNB RHS'!I70</f>
        <v>0</v>
      </c>
      <c r="AF38" s="63">
        <f>'834+629 MNB LHS'!I70</f>
        <v>0</v>
      </c>
      <c r="AG38" s="63">
        <f>'834+629 MNB RHS'!I70</f>
        <v>0</v>
      </c>
      <c r="AH38" s="63">
        <f>'832+204 MNB LHS'!I70</f>
        <v>0</v>
      </c>
      <c r="AI38" s="63">
        <f>'832+204 MNB RHS'!I70</f>
        <v>0</v>
      </c>
      <c r="AJ38" s="63">
        <f>+'830+758 MNB LHS'!I70</f>
        <v>0</v>
      </c>
      <c r="AK38" s="63">
        <f>+'830+758 MNB RHS'!I70</f>
        <v>0</v>
      </c>
      <c r="AL38" s="63">
        <f>+'828+091 MNB LHS'!I70</f>
        <v>0</v>
      </c>
      <c r="AM38" s="63">
        <f>+'828+091 MNB RHS'!I70</f>
        <v>0</v>
      </c>
      <c r="AN38" s="93">
        <f>+'825+052 MNB LHS)'!I70</f>
        <v>0</v>
      </c>
      <c r="AO38" s="93">
        <f>+'825+052 MNB RHS'!I70</f>
        <v>0</v>
      </c>
      <c r="AP38" s="63">
        <f>+'824+525 MNB LHS'!I70</f>
        <v>0</v>
      </c>
      <c r="AQ38" s="63">
        <f>+'824+525 MNB RHS'!I70</f>
        <v>0</v>
      </c>
      <c r="AR38" s="63">
        <f>+'816+471 MNB LHS'!I70</f>
        <v>0</v>
      </c>
      <c r="AS38" s="63">
        <f>+'816+471 MNB RHS'!I70</f>
        <v>0</v>
      </c>
      <c r="AT38" s="63">
        <f>+'815+381 MNB LHS'!I70</f>
        <v>0</v>
      </c>
      <c r="AU38" s="63">
        <f>+'815+381 MNB RHS'!I70</f>
        <v>0</v>
      </c>
      <c r="AV38" s="63">
        <f>+'814+245 MNB LHS '!I70</f>
        <v>0</v>
      </c>
      <c r="AW38" s="63">
        <f>+'814+245 MNB RHS'!I70</f>
        <v>0</v>
      </c>
      <c r="AX38" s="63">
        <f>+'814+789 PUP BHS'!I70</f>
        <v>0</v>
      </c>
      <c r="AY38" s="63">
        <f>+'818+574 PUP BHS'!I70</f>
        <v>0</v>
      </c>
      <c r="AZ38" s="63">
        <f>+'821+162 PUP BHS'!I70</f>
        <v>0</v>
      </c>
      <c r="BA38" s="63">
        <f>+'866+228 PUP BHS'!I70</f>
        <v>0</v>
      </c>
      <c r="BB38" s="63">
        <f>+'833+700 VUP LHS'!I70</f>
        <v>0</v>
      </c>
      <c r="BC38" s="63">
        <f>+'833+700 VUP RHS'!I70</f>
        <v>0</v>
      </c>
      <c r="BD38" s="93">
        <f>+'843+964 VUP LHS'!I70</f>
        <v>0</v>
      </c>
      <c r="BE38" s="93">
        <f>+'843+964 VUP RHS'!I70</f>
        <v>0</v>
      </c>
      <c r="BF38" s="63">
        <f>+'827+917 FO BHS'!I70</f>
        <v>0</v>
      </c>
      <c r="BG38" s="63">
        <f>+'856+060 FO UDL'!I70</f>
        <v>0</v>
      </c>
      <c r="BH38" s="63">
        <f>+'872+780 FO LHS'!I70</f>
        <v>0</v>
      </c>
      <c r="BI38" s="63">
        <f>+'872+780 FO RHS'!I70</f>
        <v>0</v>
      </c>
      <c r="BJ38" s="63">
        <f>+'875+680 FO LHS '!I70</f>
        <v>0</v>
      </c>
      <c r="BK38" s="63">
        <f>+'875+680 FO RHS'!I70</f>
        <v>0</v>
      </c>
      <c r="BL38" s="63">
        <f>+'839+656 MJB LHS'!I70</f>
        <v>0</v>
      </c>
      <c r="BM38" s="63">
        <f>+'839+656 MJB RHS'!I70</f>
        <v>0</v>
      </c>
      <c r="BN38" s="63">
        <f>+'866+244 MJB LHS'!I70</f>
        <v>0</v>
      </c>
      <c r="BO38" s="63">
        <f>+'866+244 MJB RHS'!I70</f>
        <v>0</v>
      </c>
      <c r="BP38" s="63">
        <f>+'878+725 ROB LHS'!I70</f>
        <v>0</v>
      </c>
      <c r="BQ38" s="63">
        <f>+'878+725 ROB RHS'!I69</f>
        <v>96</v>
      </c>
      <c r="BR38" s="84">
        <f t="shared" si="1"/>
        <v>96</v>
      </c>
    </row>
    <row r="39" spans="2:70" ht="52.75" hidden="1" customHeight="1">
      <c r="B39" s="59">
        <v>37</v>
      </c>
      <c r="C39" s="64" t="s">
        <v>52</v>
      </c>
      <c r="D39" s="1">
        <f t="shared" si="0"/>
        <v>0</v>
      </c>
      <c r="E39" s="1">
        <f>'874+619 LHS MNB '!I73</f>
        <v>0</v>
      </c>
      <c r="F39" s="1">
        <f>'874+619 RHS MNB'!I73</f>
        <v>0</v>
      </c>
      <c r="G39" s="1">
        <f>'871+223 LHS MNB'!I71</f>
        <v>0</v>
      </c>
      <c r="H39" s="63">
        <f>'871+223 RHS MNB'!I71</f>
        <v>0</v>
      </c>
      <c r="I39" s="63">
        <f>'869+999 LHS MNB'!I71</f>
        <v>0</v>
      </c>
      <c r="J39" s="82">
        <f>'864+905 MNB LHS'!I71</f>
        <v>0</v>
      </c>
      <c r="K39" s="63">
        <f>'869+999 RHS MNB'!I71</f>
        <v>0</v>
      </c>
      <c r="L39" s="82">
        <f>'864+905 MNB RHS '!I71</f>
        <v>0</v>
      </c>
      <c r="M39" s="63">
        <f>'864+250 MNB LHS '!I71</f>
        <v>0</v>
      </c>
      <c r="N39" s="63">
        <f>'864+250 MNB RHS'!I71</f>
        <v>0</v>
      </c>
      <c r="O39" s="63">
        <f>'858+884 MNB LHS '!I71</f>
        <v>0</v>
      </c>
      <c r="P39" s="63">
        <f>'858+884 MNB RHS'!I71</f>
        <v>0</v>
      </c>
      <c r="Q39" s="63">
        <f>'856+077 MNB LHS'!I71</f>
        <v>0</v>
      </c>
      <c r="R39" s="63">
        <f>'856+077 MNB RHS'!I71</f>
        <v>0</v>
      </c>
      <c r="S39" s="63">
        <f>'855+824 MNB LHS'!I71</f>
        <v>0</v>
      </c>
      <c r="T39" s="63">
        <f>'855+824 MNB RHS'!I71</f>
        <v>0</v>
      </c>
      <c r="U39" s="82">
        <f>'855+575 MNB LHS'!I71</f>
        <v>0</v>
      </c>
      <c r="V39" s="63">
        <f>'855+575 MNB RHS'!I71</f>
        <v>0</v>
      </c>
      <c r="W39" s="63">
        <f>'854+040 MNB LHS'!I71</f>
        <v>0</v>
      </c>
      <c r="X39" s="63">
        <f>'854+040 MNB RHS'!I71</f>
        <v>0</v>
      </c>
      <c r="Y39" s="63">
        <f>'852+088 MNB RHS'!I71</f>
        <v>0</v>
      </c>
      <c r="Z39" s="63">
        <f>'851+884 MNB LHS'!I71</f>
        <v>0</v>
      </c>
      <c r="AA39" s="63">
        <f>'851+884 MNB RHS'!I71</f>
        <v>0</v>
      </c>
      <c r="AB39" s="63">
        <f>'842+429 MNB LHS'!I71</f>
        <v>0</v>
      </c>
      <c r="AC39" s="82">
        <f>'842+429 MNB RHS'!I71</f>
        <v>0</v>
      </c>
      <c r="AD39" s="82">
        <f>'840+104 MNB LHS'!I71</f>
        <v>0</v>
      </c>
      <c r="AE39" s="82">
        <f>'840+104 MNB RHS'!I71</f>
        <v>0</v>
      </c>
      <c r="AF39" s="63">
        <f>'834+629 MNB LHS'!I71</f>
        <v>0</v>
      </c>
      <c r="AG39" s="63">
        <f>'834+629 MNB RHS'!I71</f>
        <v>0</v>
      </c>
      <c r="AH39" s="63">
        <f>'832+204 MNB LHS'!I71</f>
        <v>0</v>
      </c>
      <c r="AI39" s="63">
        <f>'832+204 MNB RHS'!I71</f>
        <v>0</v>
      </c>
      <c r="AJ39" s="63">
        <f>+'830+758 MNB LHS'!I71</f>
        <v>0</v>
      </c>
      <c r="AK39" s="63">
        <f>+'830+758 MNB RHS'!I71</f>
        <v>0</v>
      </c>
      <c r="AL39" s="63">
        <f>+'828+091 MNB LHS'!I71</f>
        <v>0</v>
      </c>
      <c r="AM39" s="63">
        <f>+'828+091 MNB RHS'!I71</f>
        <v>0</v>
      </c>
      <c r="AN39" s="82">
        <f>+'825+052 MNB LHS)'!I71</f>
        <v>0</v>
      </c>
      <c r="AO39" s="82">
        <f>+'825+052 MNB RHS'!I71</f>
        <v>0</v>
      </c>
      <c r="AP39" s="63">
        <f>+'824+525 MNB LHS'!I71</f>
        <v>0</v>
      </c>
      <c r="AQ39" s="63">
        <f>+'824+525 MNB RHS'!I71</f>
        <v>0</v>
      </c>
      <c r="AR39" s="63">
        <f>+'816+471 MNB LHS'!I71</f>
        <v>0</v>
      </c>
      <c r="AS39" s="63">
        <f>+'816+471 MNB RHS'!I71</f>
        <v>0</v>
      </c>
      <c r="AT39" s="63">
        <f>+'815+381 MNB LHS'!I71</f>
        <v>0</v>
      </c>
      <c r="AU39" s="63">
        <f>+'815+381 MNB RHS'!I71</f>
        <v>0</v>
      </c>
      <c r="AV39" s="63">
        <f>+'814+245 MNB LHS '!I71</f>
        <v>0</v>
      </c>
      <c r="AW39" s="63">
        <f>+'814+245 MNB RHS'!I71</f>
        <v>0</v>
      </c>
      <c r="AX39" s="63">
        <f>+'814+789 PUP BHS'!I71</f>
        <v>0</v>
      </c>
      <c r="AY39" s="63">
        <f>+'818+574 PUP BHS'!I71</f>
        <v>0</v>
      </c>
      <c r="AZ39" s="63">
        <f>+'821+162 PUP BHS'!I71</f>
        <v>0</v>
      </c>
      <c r="BA39" s="63">
        <f>+'866+228 PUP BHS'!I71</f>
        <v>0</v>
      </c>
      <c r="BB39" s="63">
        <f>+'833+700 VUP LHS'!I71</f>
        <v>0</v>
      </c>
      <c r="BC39" s="63">
        <f>+'833+700 VUP RHS'!I71</f>
        <v>0</v>
      </c>
      <c r="BD39" s="82">
        <f>+'843+964 VUP LHS'!I71</f>
        <v>0</v>
      </c>
      <c r="BE39" s="82">
        <f>+'843+964 VUP RHS'!I71</f>
        <v>0</v>
      </c>
      <c r="BF39" s="63">
        <f>+'827+917 FO BHS'!I71</f>
        <v>0</v>
      </c>
      <c r="BG39" s="63">
        <f>+'856+060 FO UDL'!I71</f>
        <v>0</v>
      </c>
      <c r="BH39" s="63">
        <f>+'872+780 FO LHS'!I71</f>
        <v>0</v>
      </c>
      <c r="BI39" s="63">
        <f>+'872+780 FO RHS'!I71</f>
        <v>0</v>
      </c>
      <c r="BJ39" s="63">
        <f>+'875+680 FO LHS '!I71</f>
        <v>0</v>
      </c>
      <c r="BK39" s="63">
        <f>+'875+680 FO RHS'!I71</f>
        <v>0</v>
      </c>
      <c r="BL39" s="63">
        <f>+'839+656 MJB LHS'!I71</f>
        <v>0</v>
      </c>
      <c r="BM39" s="63">
        <f>+'839+656 MJB RHS'!I71</f>
        <v>0</v>
      </c>
      <c r="BN39" s="63">
        <f>+'866+244 MJB LHS'!I71</f>
        <v>0</v>
      </c>
      <c r="BO39" s="63">
        <f>+'866+244 MJB RHS'!I71</f>
        <v>0</v>
      </c>
      <c r="BP39" s="63">
        <f>+'878+725 ROB LHS'!I71</f>
        <v>0</v>
      </c>
      <c r="BQ39" s="63">
        <f>+'878+725 ROB RHS'!I70</f>
        <v>0</v>
      </c>
      <c r="BR39" s="84">
        <f t="shared" si="1"/>
        <v>0</v>
      </c>
    </row>
    <row r="40" spans="2:70" ht="27.5" hidden="1">
      <c r="B40" s="59">
        <v>38</v>
      </c>
      <c r="C40" s="65" t="s">
        <v>54</v>
      </c>
      <c r="D40" s="1">
        <f t="shared" si="0"/>
        <v>0</v>
      </c>
      <c r="E40" s="1">
        <f>'874+619 LHS MNB '!I74</f>
        <v>0</v>
      </c>
      <c r="F40" s="1">
        <f>'874+619 RHS MNB'!I74</f>
        <v>0</v>
      </c>
      <c r="G40" s="1">
        <f>'871+223 LHS MNB'!I72</f>
        <v>0</v>
      </c>
      <c r="H40" s="63">
        <f>'871+223 RHS MNB'!I72</f>
        <v>0</v>
      </c>
      <c r="I40" s="63">
        <f>'869+999 LHS MNB'!I72</f>
        <v>0</v>
      </c>
      <c r="J40" s="82">
        <f>'864+905 MNB LHS'!I72</f>
        <v>0</v>
      </c>
      <c r="K40" s="63">
        <f>'869+999 RHS MNB'!I72</f>
        <v>0</v>
      </c>
      <c r="L40" s="82">
        <f>'864+905 MNB RHS '!I72</f>
        <v>0</v>
      </c>
      <c r="M40" s="63">
        <f>'864+250 MNB LHS '!I72</f>
        <v>0</v>
      </c>
      <c r="N40" s="63">
        <f>'864+250 MNB RHS'!I72</f>
        <v>0</v>
      </c>
      <c r="O40" s="63">
        <f>'858+884 MNB LHS '!I72</f>
        <v>0</v>
      </c>
      <c r="P40" s="63">
        <f>'858+884 MNB RHS'!I72</f>
        <v>0</v>
      </c>
      <c r="Q40" s="63">
        <f>'856+077 MNB LHS'!I72</f>
        <v>0</v>
      </c>
      <c r="R40" s="63">
        <f>'856+077 MNB RHS'!I72</f>
        <v>0</v>
      </c>
      <c r="S40" s="63">
        <f>'855+824 MNB LHS'!I72</f>
        <v>0</v>
      </c>
      <c r="T40" s="63">
        <f>'855+824 MNB RHS'!I72</f>
        <v>0</v>
      </c>
      <c r="U40" s="82">
        <f>'855+575 MNB LHS'!I72</f>
        <v>0</v>
      </c>
      <c r="V40" s="63">
        <f>'855+575 MNB RHS'!I72</f>
        <v>0</v>
      </c>
      <c r="W40" s="63">
        <f>'854+040 MNB LHS'!I72</f>
        <v>0</v>
      </c>
      <c r="X40" s="63">
        <f>'854+040 MNB RHS'!I72</f>
        <v>0</v>
      </c>
      <c r="Y40" s="63">
        <f>'852+088 MNB RHS'!I72</f>
        <v>0</v>
      </c>
      <c r="Z40" s="63">
        <f>'851+884 MNB LHS'!I72</f>
        <v>0</v>
      </c>
      <c r="AA40" s="63">
        <f>'851+884 MNB RHS'!I72</f>
        <v>0</v>
      </c>
      <c r="AB40" s="63">
        <f>'842+429 MNB LHS'!I72</f>
        <v>0</v>
      </c>
      <c r="AC40" s="82">
        <f>'842+429 MNB RHS'!I72</f>
        <v>0</v>
      </c>
      <c r="AD40" s="82">
        <f>'840+104 MNB LHS'!I72</f>
        <v>0</v>
      </c>
      <c r="AE40" s="82">
        <f>'840+104 MNB RHS'!I72</f>
        <v>0</v>
      </c>
      <c r="AF40" s="63">
        <f>'834+629 MNB LHS'!I72</f>
        <v>0</v>
      </c>
      <c r="AG40" s="63">
        <f>'834+629 MNB RHS'!I72</f>
        <v>0</v>
      </c>
      <c r="AH40" s="63">
        <f>'832+204 MNB LHS'!I72</f>
        <v>0</v>
      </c>
      <c r="AI40" s="63">
        <f>'832+204 MNB RHS'!I72</f>
        <v>0</v>
      </c>
      <c r="AJ40" s="63">
        <f>+'830+758 MNB LHS'!I72</f>
        <v>0</v>
      </c>
      <c r="AK40" s="63">
        <f>+'830+758 MNB RHS'!I72</f>
        <v>0</v>
      </c>
      <c r="AL40" s="63">
        <f>+'828+091 MNB LHS'!I72</f>
        <v>0</v>
      </c>
      <c r="AM40" s="63">
        <f>+'828+091 MNB RHS'!I72</f>
        <v>0</v>
      </c>
      <c r="AN40" s="82">
        <f>+'825+052 MNB LHS)'!I72</f>
        <v>0</v>
      </c>
      <c r="AO40" s="82">
        <f>+'825+052 MNB RHS'!I72</f>
        <v>0</v>
      </c>
      <c r="AP40" s="63">
        <f>+'824+525 MNB LHS'!I72</f>
        <v>0</v>
      </c>
      <c r="AQ40" s="63">
        <f>+'824+525 MNB RHS'!I72</f>
        <v>0</v>
      </c>
      <c r="AR40" s="63">
        <f>+'816+471 MNB LHS'!I72</f>
        <v>0</v>
      </c>
      <c r="AS40" s="63">
        <f>+'816+471 MNB RHS'!I72</f>
        <v>0</v>
      </c>
      <c r="AT40" s="63">
        <f>+'815+381 MNB LHS'!I72</f>
        <v>0</v>
      </c>
      <c r="AU40" s="63">
        <f>+'815+381 MNB RHS'!I72</f>
        <v>0</v>
      </c>
      <c r="AV40" s="63">
        <f>+'814+245 MNB LHS '!I72</f>
        <v>0</v>
      </c>
      <c r="AW40" s="63">
        <f>+'814+245 MNB RHS'!I72</f>
        <v>0</v>
      </c>
      <c r="AX40" s="63">
        <f>+'814+789 PUP BHS'!I72</f>
        <v>0</v>
      </c>
      <c r="AY40" s="63">
        <f>+'818+574 PUP BHS'!I72</f>
        <v>0</v>
      </c>
      <c r="AZ40" s="63">
        <f>+'821+162 PUP BHS'!I72</f>
        <v>0</v>
      </c>
      <c r="BA40" s="63">
        <f>+'866+228 PUP BHS'!I72</f>
        <v>0</v>
      </c>
      <c r="BB40" s="63">
        <f>+'833+700 VUP LHS'!I72</f>
        <v>0</v>
      </c>
      <c r="BC40" s="63">
        <f>+'833+700 VUP RHS'!I72</f>
        <v>0</v>
      </c>
      <c r="BD40" s="82">
        <f>+'843+964 VUP LHS'!I72</f>
        <v>0</v>
      </c>
      <c r="BE40" s="82">
        <f>+'843+964 VUP RHS'!I72</f>
        <v>0</v>
      </c>
      <c r="BF40" s="63">
        <f>+'827+917 FO BHS'!I72</f>
        <v>0</v>
      </c>
      <c r="BG40" s="63">
        <f>+'856+060 FO UDL'!I72</f>
        <v>0</v>
      </c>
      <c r="BH40" s="63">
        <f>+'872+780 FO LHS'!I72</f>
        <v>0</v>
      </c>
      <c r="BI40" s="63">
        <f>+'872+780 FO RHS'!I72</f>
        <v>0</v>
      </c>
      <c r="BJ40" s="63">
        <f>+'875+680 FO LHS '!I72</f>
        <v>0</v>
      </c>
      <c r="BK40" s="63">
        <f>+'875+680 FO RHS'!I72</f>
        <v>0</v>
      </c>
      <c r="BL40" s="63">
        <f>+'839+656 MJB LHS'!I72</f>
        <v>0</v>
      </c>
      <c r="BM40" s="63">
        <f>+'839+656 MJB RHS'!I72</f>
        <v>0</v>
      </c>
      <c r="BN40" s="63">
        <f>+'866+244 MJB LHS'!I72</f>
        <v>0</v>
      </c>
      <c r="BO40" s="63">
        <f>+'866+244 MJB RHS'!I72</f>
        <v>0</v>
      </c>
      <c r="BP40" s="63">
        <f>+'878+725 ROB LHS'!I72</f>
        <v>0</v>
      </c>
      <c r="BQ40" s="63">
        <f>+'878+725 ROB RHS'!I71</f>
        <v>0</v>
      </c>
      <c r="BR40" s="84">
        <f t="shared" si="1"/>
        <v>0</v>
      </c>
    </row>
    <row r="41" spans="2:70" ht="27.5" hidden="1">
      <c r="B41" s="59">
        <v>39</v>
      </c>
      <c r="C41" s="65" t="s">
        <v>56</v>
      </c>
      <c r="D41" s="1">
        <f t="shared" si="0"/>
        <v>0</v>
      </c>
      <c r="E41" s="1">
        <f>'874+619 LHS MNB '!I75</f>
        <v>0</v>
      </c>
      <c r="F41" s="1">
        <f>'874+619 RHS MNB'!I75</f>
        <v>0</v>
      </c>
      <c r="G41" s="1">
        <f>'871+223 LHS MNB'!I73</f>
        <v>0</v>
      </c>
      <c r="H41" s="63">
        <f>'871+223 RHS MNB'!I73</f>
        <v>0</v>
      </c>
      <c r="I41" s="63">
        <f>'869+999 LHS MNB'!I73</f>
        <v>0</v>
      </c>
      <c r="J41" s="82">
        <f>'864+905 MNB LHS'!I73</f>
        <v>0</v>
      </c>
      <c r="K41" s="63">
        <f>'869+999 RHS MNB'!I73</f>
        <v>0</v>
      </c>
      <c r="L41" s="82">
        <f>'864+905 MNB RHS '!I73</f>
        <v>0</v>
      </c>
      <c r="M41" s="63">
        <f>'864+250 MNB LHS '!I73</f>
        <v>0</v>
      </c>
      <c r="N41" s="63">
        <f>'864+250 MNB RHS'!I73</f>
        <v>0</v>
      </c>
      <c r="O41" s="63">
        <f>'858+884 MNB LHS '!I73</f>
        <v>0</v>
      </c>
      <c r="P41" s="63">
        <f>'858+884 MNB RHS'!I73</f>
        <v>0</v>
      </c>
      <c r="Q41" s="63">
        <f>'856+077 MNB LHS'!I73</f>
        <v>0</v>
      </c>
      <c r="R41" s="63">
        <f>'856+077 MNB RHS'!I73</f>
        <v>0</v>
      </c>
      <c r="S41" s="63">
        <f>'855+824 MNB LHS'!I73</f>
        <v>0</v>
      </c>
      <c r="T41" s="63">
        <f>'855+824 MNB RHS'!I73</f>
        <v>0</v>
      </c>
      <c r="U41" s="82">
        <f>'855+575 MNB LHS'!I73</f>
        <v>0</v>
      </c>
      <c r="V41" s="63">
        <f>'855+575 MNB RHS'!I73</f>
        <v>0</v>
      </c>
      <c r="W41" s="63">
        <f>'854+040 MNB LHS'!I73</f>
        <v>0</v>
      </c>
      <c r="X41" s="63">
        <f>'854+040 MNB RHS'!I73</f>
        <v>0</v>
      </c>
      <c r="Y41" s="63">
        <f>'852+088 MNB RHS'!I73</f>
        <v>0</v>
      </c>
      <c r="Z41" s="63">
        <f>'851+884 MNB LHS'!I73</f>
        <v>0</v>
      </c>
      <c r="AA41" s="63">
        <f>'851+884 MNB RHS'!I73</f>
        <v>0</v>
      </c>
      <c r="AB41" s="63">
        <f>'842+429 MNB LHS'!I73</f>
        <v>0</v>
      </c>
      <c r="AC41" s="82">
        <f>'842+429 MNB RHS'!I73</f>
        <v>0</v>
      </c>
      <c r="AD41" s="82">
        <f>'840+104 MNB LHS'!I73</f>
        <v>0</v>
      </c>
      <c r="AE41" s="82">
        <f>'840+104 MNB RHS'!I73</f>
        <v>0</v>
      </c>
      <c r="AF41" s="63">
        <f>'834+629 MNB LHS'!I73</f>
        <v>0</v>
      </c>
      <c r="AG41" s="63">
        <f>'834+629 MNB RHS'!I73</f>
        <v>0</v>
      </c>
      <c r="AH41" s="63">
        <f>'832+204 MNB LHS'!I73</f>
        <v>0</v>
      </c>
      <c r="AI41" s="63">
        <f>'832+204 MNB RHS'!I73</f>
        <v>0</v>
      </c>
      <c r="AJ41" s="63">
        <f>+'830+758 MNB LHS'!I73</f>
        <v>0</v>
      </c>
      <c r="AK41" s="63">
        <f>+'830+758 MNB RHS'!I73</f>
        <v>0</v>
      </c>
      <c r="AL41" s="63">
        <f>+'828+091 MNB LHS'!I73</f>
        <v>0</v>
      </c>
      <c r="AM41" s="63">
        <f>+'828+091 MNB RHS'!I73</f>
        <v>0</v>
      </c>
      <c r="AN41" s="82">
        <f>+'825+052 MNB LHS)'!I73</f>
        <v>0</v>
      </c>
      <c r="AO41" s="82">
        <f>+'825+052 MNB RHS'!I73</f>
        <v>0</v>
      </c>
      <c r="AP41" s="63">
        <f>+'824+525 MNB LHS'!I73</f>
        <v>0</v>
      </c>
      <c r="AQ41" s="63">
        <f>+'824+525 MNB RHS'!I73</f>
        <v>0</v>
      </c>
      <c r="AR41" s="63">
        <f>+'816+471 MNB LHS'!I73</f>
        <v>0</v>
      </c>
      <c r="AS41" s="63">
        <f>+'816+471 MNB RHS'!I73</f>
        <v>0</v>
      </c>
      <c r="AT41" s="63">
        <f>+'815+381 MNB LHS'!I73</f>
        <v>0</v>
      </c>
      <c r="AU41" s="63">
        <f>+'815+381 MNB RHS'!I73</f>
        <v>0</v>
      </c>
      <c r="AV41" s="63">
        <f>+'814+245 MNB LHS '!I73</f>
        <v>0</v>
      </c>
      <c r="AW41" s="63">
        <f>+'814+245 MNB RHS'!I73</f>
        <v>0</v>
      </c>
      <c r="AX41" s="63">
        <f>+'814+789 PUP BHS'!I73</f>
        <v>0</v>
      </c>
      <c r="AY41" s="63">
        <f>+'818+574 PUP BHS'!I73</f>
        <v>0</v>
      </c>
      <c r="AZ41" s="63">
        <f>+'821+162 PUP BHS'!I73</f>
        <v>0</v>
      </c>
      <c r="BA41" s="63">
        <f>+'866+228 PUP BHS'!I73</f>
        <v>0</v>
      </c>
      <c r="BB41" s="63">
        <f>+'833+700 VUP LHS'!I73</f>
        <v>0</v>
      </c>
      <c r="BC41" s="63">
        <f>+'833+700 VUP RHS'!I73</f>
        <v>0</v>
      </c>
      <c r="BD41" s="82">
        <f>+'843+964 VUP LHS'!I73</f>
        <v>0</v>
      </c>
      <c r="BE41" s="82">
        <f>+'843+964 VUP RHS'!I73</f>
        <v>0</v>
      </c>
      <c r="BF41" s="63">
        <f>+'827+917 FO BHS'!I73</f>
        <v>0</v>
      </c>
      <c r="BG41" s="63">
        <f>+'856+060 FO UDL'!I73</f>
        <v>0</v>
      </c>
      <c r="BH41" s="63">
        <f>+'872+780 FO LHS'!I73</f>
        <v>0</v>
      </c>
      <c r="BI41" s="63">
        <f>+'872+780 FO RHS'!I73</f>
        <v>0</v>
      </c>
      <c r="BJ41" s="63">
        <f>+'875+680 FO LHS '!I73</f>
        <v>0</v>
      </c>
      <c r="BK41" s="63">
        <f>+'875+680 FO RHS'!I73</f>
        <v>0</v>
      </c>
      <c r="BL41" s="63">
        <f>+'839+656 MJB LHS'!I73</f>
        <v>0</v>
      </c>
      <c r="BM41" s="63">
        <f>+'839+656 MJB RHS'!I73</f>
        <v>0</v>
      </c>
      <c r="BN41" s="63">
        <f>+'866+244 MJB LHS'!I73</f>
        <v>0</v>
      </c>
      <c r="BO41" s="63">
        <f>+'866+244 MJB RHS'!I73</f>
        <v>0</v>
      </c>
      <c r="BP41" s="63">
        <f>+'878+725 ROB LHS'!I73</f>
        <v>0</v>
      </c>
      <c r="BQ41" s="63">
        <f>+'878+725 ROB RHS'!I72</f>
        <v>0</v>
      </c>
      <c r="BR41" s="84">
        <f t="shared" si="1"/>
        <v>0</v>
      </c>
    </row>
    <row r="42" spans="2:70" ht="27.5" hidden="1">
      <c r="B42" s="59">
        <v>40</v>
      </c>
      <c r="C42" s="65" t="s">
        <v>58</v>
      </c>
      <c r="D42" s="1">
        <f t="shared" si="0"/>
        <v>0</v>
      </c>
      <c r="E42" s="1">
        <f>'874+619 LHS MNB '!I76</f>
        <v>0</v>
      </c>
      <c r="F42" s="1">
        <f>'874+619 RHS MNB'!I76</f>
        <v>0</v>
      </c>
      <c r="G42" s="1">
        <f>'871+223 LHS MNB'!I74</f>
        <v>0</v>
      </c>
      <c r="H42" s="63">
        <f>'871+223 RHS MNB'!I74</f>
        <v>0</v>
      </c>
      <c r="I42" s="63">
        <f>'869+999 LHS MNB'!I74</f>
        <v>0</v>
      </c>
      <c r="J42" s="82">
        <f>'864+905 MNB LHS'!I74</f>
        <v>0</v>
      </c>
      <c r="K42" s="63">
        <f>'869+999 RHS MNB'!I74</f>
        <v>0</v>
      </c>
      <c r="L42" s="82">
        <f>'864+905 MNB RHS '!I74</f>
        <v>0</v>
      </c>
      <c r="M42" s="63">
        <f>'864+250 MNB LHS '!I74</f>
        <v>0</v>
      </c>
      <c r="N42" s="63">
        <f>'864+250 MNB RHS'!I74</f>
        <v>0</v>
      </c>
      <c r="O42" s="63">
        <f>'858+884 MNB LHS '!I74</f>
        <v>0</v>
      </c>
      <c r="P42" s="63">
        <f>'858+884 MNB RHS'!I74</f>
        <v>0</v>
      </c>
      <c r="Q42" s="63">
        <f>'856+077 MNB LHS'!I74</f>
        <v>0</v>
      </c>
      <c r="R42" s="63">
        <f>'856+077 MNB RHS'!I74</f>
        <v>0</v>
      </c>
      <c r="S42" s="63">
        <f>'855+824 MNB LHS'!I74</f>
        <v>0</v>
      </c>
      <c r="T42" s="63">
        <f>'855+824 MNB RHS'!I74</f>
        <v>0</v>
      </c>
      <c r="U42" s="82">
        <f>'855+575 MNB LHS'!I74</f>
        <v>0</v>
      </c>
      <c r="V42" s="63">
        <f>'855+575 MNB RHS'!I74</f>
        <v>0</v>
      </c>
      <c r="W42" s="63">
        <f>'854+040 MNB LHS'!I74</f>
        <v>0</v>
      </c>
      <c r="X42" s="63">
        <f>'854+040 MNB RHS'!I74</f>
        <v>0</v>
      </c>
      <c r="Y42" s="63">
        <f>'852+088 MNB RHS'!I74</f>
        <v>0</v>
      </c>
      <c r="Z42" s="63">
        <f>'851+884 MNB LHS'!I74</f>
        <v>0</v>
      </c>
      <c r="AA42" s="63">
        <f>'851+884 MNB RHS'!I74</f>
        <v>0</v>
      </c>
      <c r="AB42" s="63">
        <f>'842+429 MNB LHS'!I74</f>
        <v>0</v>
      </c>
      <c r="AC42" s="82">
        <f>'842+429 MNB RHS'!I74</f>
        <v>0</v>
      </c>
      <c r="AD42" s="82">
        <f>'840+104 MNB LHS'!I74</f>
        <v>0</v>
      </c>
      <c r="AE42" s="82">
        <f>'840+104 MNB RHS'!I74</f>
        <v>0</v>
      </c>
      <c r="AF42" s="63">
        <f>'834+629 MNB LHS'!I74</f>
        <v>0</v>
      </c>
      <c r="AG42" s="63">
        <f>'834+629 MNB RHS'!I74</f>
        <v>0</v>
      </c>
      <c r="AH42" s="63">
        <f>'832+204 MNB LHS'!I74</f>
        <v>0</v>
      </c>
      <c r="AI42" s="63">
        <f>'832+204 MNB RHS'!I74</f>
        <v>0</v>
      </c>
      <c r="AJ42" s="63">
        <f>+'830+758 MNB LHS'!I74</f>
        <v>0</v>
      </c>
      <c r="AK42" s="63">
        <f>+'830+758 MNB RHS'!I74</f>
        <v>0</v>
      </c>
      <c r="AL42" s="63">
        <f>+'828+091 MNB LHS'!I74</f>
        <v>0</v>
      </c>
      <c r="AM42" s="63">
        <f>+'828+091 MNB RHS'!I74</f>
        <v>0</v>
      </c>
      <c r="AN42" s="82">
        <f>+'825+052 MNB LHS)'!I74</f>
        <v>0</v>
      </c>
      <c r="AO42" s="82">
        <f>+'825+052 MNB RHS'!I74</f>
        <v>0</v>
      </c>
      <c r="AP42" s="63">
        <f>+'824+525 MNB LHS'!I74</f>
        <v>0</v>
      </c>
      <c r="AQ42" s="63">
        <f>+'824+525 MNB RHS'!I74</f>
        <v>0</v>
      </c>
      <c r="AR42" s="63">
        <f>+'816+471 MNB LHS'!I74</f>
        <v>0</v>
      </c>
      <c r="AS42" s="63">
        <f>+'816+471 MNB RHS'!I74</f>
        <v>0</v>
      </c>
      <c r="AT42" s="63">
        <f>+'815+381 MNB LHS'!I74</f>
        <v>0</v>
      </c>
      <c r="AU42" s="63">
        <f>+'815+381 MNB RHS'!I74</f>
        <v>0</v>
      </c>
      <c r="AV42" s="63">
        <f>+'814+245 MNB LHS '!I74</f>
        <v>0</v>
      </c>
      <c r="AW42" s="63">
        <f>+'814+245 MNB RHS'!I74</f>
        <v>0</v>
      </c>
      <c r="AX42" s="63">
        <f>+'814+789 PUP BHS'!I74</f>
        <v>0</v>
      </c>
      <c r="AY42" s="63">
        <f>+'818+574 PUP BHS'!I74</f>
        <v>0</v>
      </c>
      <c r="AZ42" s="63">
        <f>+'821+162 PUP BHS'!I74</f>
        <v>0</v>
      </c>
      <c r="BA42" s="63">
        <f>+'866+228 PUP BHS'!I74</f>
        <v>0</v>
      </c>
      <c r="BB42" s="63">
        <f>+'833+700 VUP LHS'!I74</f>
        <v>0</v>
      </c>
      <c r="BC42" s="63">
        <f>+'833+700 VUP RHS'!I74</f>
        <v>0</v>
      </c>
      <c r="BD42" s="82">
        <f>+'843+964 VUP LHS'!I74</f>
        <v>0</v>
      </c>
      <c r="BE42" s="82">
        <f>+'843+964 VUP RHS'!I74</f>
        <v>0</v>
      </c>
      <c r="BF42" s="63">
        <f>+'827+917 FO BHS'!I74</f>
        <v>0</v>
      </c>
      <c r="BG42" s="63">
        <f>+'856+060 FO UDL'!I74</f>
        <v>0</v>
      </c>
      <c r="BH42" s="63">
        <f>+'872+780 FO LHS'!I74</f>
        <v>0</v>
      </c>
      <c r="BI42" s="63">
        <f>+'872+780 FO RHS'!I74</f>
        <v>0</v>
      </c>
      <c r="BJ42" s="63">
        <f>+'875+680 FO LHS '!I74</f>
        <v>0</v>
      </c>
      <c r="BK42" s="63">
        <f>+'875+680 FO RHS'!I74</f>
        <v>0</v>
      </c>
      <c r="BL42" s="63">
        <f>+'839+656 MJB LHS'!I74</f>
        <v>0</v>
      </c>
      <c r="BM42" s="63">
        <f>+'839+656 MJB RHS'!I74</f>
        <v>0</v>
      </c>
      <c r="BN42" s="63">
        <f>+'866+244 MJB LHS'!I74</f>
        <v>0</v>
      </c>
      <c r="BO42" s="63">
        <f>+'866+244 MJB RHS'!I74</f>
        <v>0</v>
      </c>
      <c r="BP42" s="63">
        <f>+'878+725 ROB LHS'!I74</f>
        <v>0</v>
      </c>
      <c r="BQ42" s="63">
        <f>+'878+725 ROB RHS'!I73</f>
        <v>0</v>
      </c>
      <c r="BR42" s="84">
        <f t="shared" si="1"/>
        <v>0</v>
      </c>
    </row>
    <row r="43" spans="2:70" ht="27.5" hidden="1">
      <c r="B43" s="59">
        <v>41</v>
      </c>
      <c r="C43" s="64" t="s">
        <v>61</v>
      </c>
      <c r="D43" s="1">
        <f t="shared" si="0"/>
        <v>0</v>
      </c>
      <c r="E43" s="1">
        <f>'874+619 LHS MNB '!I77</f>
        <v>0</v>
      </c>
      <c r="F43" s="1">
        <f>'874+619 RHS MNB'!I77</f>
        <v>0</v>
      </c>
      <c r="G43" s="1">
        <f>'871+223 LHS MNB'!I75</f>
        <v>0</v>
      </c>
      <c r="H43" s="63">
        <f>'871+223 RHS MNB'!I75</f>
        <v>0</v>
      </c>
      <c r="I43" s="63">
        <f>'869+999 LHS MNB'!I75</f>
        <v>0</v>
      </c>
      <c r="J43" s="82">
        <f>'864+905 MNB LHS'!I75</f>
        <v>0</v>
      </c>
      <c r="K43" s="63">
        <f>'869+999 RHS MNB'!I75</f>
        <v>0</v>
      </c>
      <c r="L43" s="82">
        <f>'864+905 MNB RHS '!I75</f>
        <v>0</v>
      </c>
      <c r="M43" s="63">
        <f>'864+250 MNB LHS '!I75</f>
        <v>0</v>
      </c>
      <c r="N43" s="63">
        <f>'864+250 MNB RHS'!I75</f>
        <v>0</v>
      </c>
      <c r="O43" s="63">
        <f>'858+884 MNB LHS '!I75</f>
        <v>0</v>
      </c>
      <c r="P43" s="63">
        <f>'858+884 MNB RHS'!I75</f>
        <v>0</v>
      </c>
      <c r="Q43" s="63">
        <f>'856+077 MNB LHS'!I75</f>
        <v>0</v>
      </c>
      <c r="R43" s="63">
        <f>'856+077 MNB RHS'!I75</f>
        <v>0</v>
      </c>
      <c r="S43" s="63">
        <f>'855+824 MNB LHS'!I75</f>
        <v>0</v>
      </c>
      <c r="T43" s="63">
        <f>'855+824 MNB RHS'!I75</f>
        <v>0</v>
      </c>
      <c r="U43" s="82">
        <f>'855+575 MNB LHS'!I75</f>
        <v>0</v>
      </c>
      <c r="V43" s="63">
        <f>'855+575 MNB RHS'!I75</f>
        <v>0</v>
      </c>
      <c r="W43" s="63">
        <f>'854+040 MNB LHS'!I75</f>
        <v>0</v>
      </c>
      <c r="X43" s="63">
        <f>'854+040 MNB RHS'!I75</f>
        <v>0</v>
      </c>
      <c r="Y43" s="63">
        <f>'852+088 MNB RHS'!I75</f>
        <v>0</v>
      </c>
      <c r="Z43" s="63">
        <f>'851+884 MNB LHS'!I75</f>
        <v>0</v>
      </c>
      <c r="AA43" s="63">
        <f>'851+884 MNB RHS'!I75</f>
        <v>0</v>
      </c>
      <c r="AB43" s="63">
        <f>'842+429 MNB LHS'!I75</f>
        <v>0</v>
      </c>
      <c r="AC43" s="82">
        <f>'842+429 MNB RHS'!I75</f>
        <v>0</v>
      </c>
      <c r="AD43" s="82">
        <f>'840+104 MNB LHS'!I75</f>
        <v>0</v>
      </c>
      <c r="AE43" s="82">
        <f>'840+104 MNB RHS'!I75</f>
        <v>0</v>
      </c>
      <c r="AF43" s="63">
        <f>'834+629 MNB LHS'!I75</f>
        <v>0</v>
      </c>
      <c r="AG43" s="63">
        <f>'834+629 MNB RHS'!I75</f>
        <v>0</v>
      </c>
      <c r="AH43" s="63">
        <f>'832+204 MNB LHS'!I75</f>
        <v>0</v>
      </c>
      <c r="AI43" s="63">
        <f>'832+204 MNB RHS'!I75</f>
        <v>0</v>
      </c>
      <c r="AJ43" s="63">
        <f>+'830+758 MNB LHS'!I75</f>
        <v>0</v>
      </c>
      <c r="AK43" s="63">
        <f>+'830+758 MNB RHS'!I75</f>
        <v>0</v>
      </c>
      <c r="AL43" s="63">
        <f>+'828+091 MNB LHS'!I75</f>
        <v>0</v>
      </c>
      <c r="AM43" s="63">
        <f>+'828+091 MNB RHS'!I75</f>
        <v>0</v>
      </c>
      <c r="AN43" s="82">
        <f>+'825+052 MNB LHS)'!I75</f>
        <v>0</v>
      </c>
      <c r="AO43" s="82">
        <f>+'825+052 MNB RHS'!I75</f>
        <v>0</v>
      </c>
      <c r="AP43" s="63">
        <f>+'824+525 MNB LHS'!I75</f>
        <v>0</v>
      </c>
      <c r="AQ43" s="63">
        <f>+'824+525 MNB RHS'!I75</f>
        <v>0</v>
      </c>
      <c r="AR43" s="63">
        <f>+'816+471 MNB LHS'!I75</f>
        <v>0</v>
      </c>
      <c r="AS43" s="63">
        <f>+'816+471 MNB RHS'!I75</f>
        <v>0</v>
      </c>
      <c r="AT43" s="63">
        <f>+'815+381 MNB LHS'!I75</f>
        <v>0</v>
      </c>
      <c r="AU43" s="63">
        <f>+'815+381 MNB RHS'!I75</f>
        <v>0</v>
      </c>
      <c r="AV43" s="63">
        <f>+'814+245 MNB LHS '!I75</f>
        <v>0</v>
      </c>
      <c r="AW43" s="63">
        <f>+'814+245 MNB RHS'!I75</f>
        <v>0</v>
      </c>
      <c r="AX43" s="63">
        <f>+'814+789 PUP BHS'!I75</f>
        <v>0</v>
      </c>
      <c r="AY43" s="63">
        <f>+'818+574 PUP BHS'!I75</f>
        <v>0</v>
      </c>
      <c r="AZ43" s="63">
        <f>+'821+162 PUP BHS'!I75</f>
        <v>0</v>
      </c>
      <c r="BA43" s="63">
        <f>+'866+228 PUP BHS'!I75</f>
        <v>0</v>
      </c>
      <c r="BB43" s="63">
        <f>+'833+700 VUP LHS'!I75</f>
        <v>0</v>
      </c>
      <c r="BC43" s="63">
        <f>+'833+700 VUP RHS'!I75</f>
        <v>0</v>
      </c>
      <c r="BD43" s="82">
        <f>+'843+964 VUP LHS'!I75</f>
        <v>0</v>
      </c>
      <c r="BE43" s="82">
        <f>+'843+964 VUP RHS'!I75</f>
        <v>0</v>
      </c>
      <c r="BF43" s="63">
        <f>+'827+917 FO BHS'!I75</f>
        <v>0</v>
      </c>
      <c r="BG43" s="63">
        <f>+'856+060 FO UDL'!I75</f>
        <v>0</v>
      </c>
      <c r="BH43" s="63">
        <f>+'872+780 FO LHS'!I75</f>
        <v>0</v>
      </c>
      <c r="BI43" s="63">
        <f>+'872+780 FO RHS'!I75</f>
        <v>0</v>
      </c>
      <c r="BJ43" s="63">
        <f>+'875+680 FO LHS '!I75</f>
        <v>0</v>
      </c>
      <c r="BK43" s="63">
        <f>+'875+680 FO RHS'!I75</f>
        <v>0</v>
      </c>
      <c r="BL43" s="63">
        <f>+'839+656 MJB LHS'!I75</f>
        <v>0</v>
      </c>
      <c r="BM43" s="63">
        <f>+'839+656 MJB RHS'!I75</f>
        <v>0</v>
      </c>
      <c r="BN43" s="63">
        <f>+'866+244 MJB LHS'!I75</f>
        <v>0</v>
      </c>
      <c r="BO43" s="63">
        <f>+'866+244 MJB RHS'!I75</f>
        <v>0</v>
      </c>
      <c r="BP43" s="63">
        <f>+'878+725 ROB LHS'!I75</f>
        <v>0</v>
      </c>
      <c r="BQ43" s="63">
        <f>+'878+725 ROB RHS'!I74</f>
        <v>0</v>
      </c>
      <c r="BR43" s="84">
        <f t="shared" si="1"/>
        <v>0</v>
      </c>
    </row>
    <row r="44" spans="2:70" ht="26.5" hidden="1" customHeight="1">
      <c r="B44" s="59">
        <v>42</v>
      </c>
      <c r="C44" s="64" t="s">
        <v>64</v>
      </c>
      <c r="D44" s="1">
        <f t="shared" si="0"/>
        <v>0</v>
      </c>
      <c r="E44" s="1">
        <f>'874+619 LHS MNB '!I78</f>
        <v>0</v>
      </c>
      <c r="F44" s="1">
        <f>'874+619 RHS MNB'!I78</f>
        <v>0</v>
      </c>
      <c r="G44" s="1">
        <f>'871+223 LHS MNB'!I76</f>
        <v>0</v>
      </c>
      <c r="H44" s="63">
        <f>'871+223 RHS MNB'!I76</f>
        <v>0</v>
      </c>
      <c r="I44" s="63">
        <f>'869+999 LHS MNB'!I76</f>
        <v>0</v>
      </c>
      <c r="J44" s="82">
        <f>'864+905 MNB LHS'!I76</f>
        <v>0</v>
      </c>
      <c r="K44" s="63">
        <f>'869+999 RHS MNB'!I76</f>
        <v>0</v>
      </c>
      <c r="L44" s="82">
        <f>'864+905 MNB RHS '!I76</f>
        <v>0</v>
      </c>
      <c r="M44" s="63">
        <f>'864+250 MNB LHS '!I76</f>
        <v>0</v>
      </c>
      <c r="N44" s="63">
        <f>'864+250 MNB RHS'!I76</f>
        <v>0</v>
      </c>
      <c r="O44" s="63">
        <f>'858+884 MNB LHS '!I76</f>
        <v>0</v>
      </c>
      <c r="P44" s="63">
        <f>'858+884 MNB RHS'!I76</f>
        <v>0</v>
      </c>
      <c r="Q44" s="63">
        <f>'856+077 MNB LHS'!I76</f>
        <v>0</v>
      </c>
      <c r="R44" s="63">
        <f>'856+077 MNB RHS'!I76</f>
        <v>0</v>
      </c>
      <c r="S44" s="63">
        <f>'855+824 MNB LHS'!I76</f>
        <v>0</v>
      </c>
      <c r="T44" s="63">
        <f>'855+824 MNB RHS'!I76</f>
        <v>0</v>
      </c>
      <c r="U44" s="82">
        <f>'855+575 MNB LHS'!I76</f>
        <v>0</v>
      </c>
      <c r="V44" s="63">
        <f>'855+575 MNB RHS'!I76</f>
        <v>0</v>
      </c>
      <c r="W44" s="63">
        <f>'854+040 MNB LHS'!I76</f>
        <v>0</v>
      </c>
      <c r="X44" s="63">
        <f>'854+040 MNB RHS'!I76</f>
        <v>0</v>
      </c>
      <c r="Y44" s="63">
        <f>'852+088 MNB RHS'!I76</f>
        <v>0</v>
      </c>
      <c r="Z44" s="63">
        <f>'851+884 MNB LHS'!I76</f>
        <v>0</v>
      </c>
      <c r="AA44" s="63">
        <f>'851+884 MNB RHS'!I76</f>
        <v>0</v>
      </c>
      <c r="AB44" s="63">
        <f>'842+429 MNB LHS'!I76</f>
        <v>0</v>
      </c>
      <c r="AC44" s="82">
        <f>'842+429 MNB RHS'!I76</f>
        <v>0</v>
      </c>
      <c r="AD44" s="82">
        <f>'840+104 MNB LHS'!I76</f>
        <v>0</v>
      </c>
      <c r="AE44" s="82">
        <f>'840+104 MNB RHS'!I76</f>
        <v>0</v>
      </c>
      <c r="AF44" s="63">
        <f>'834+629 MNB LHS'!I76</f>
        <v>0</v>
      </c>
      <c r="AG44" s="63">
        <f>'834+629 MNB RHS'!I76</f>
        <v>0</v>
      </c>
      <c r="AH44" s="63">
        <f>'832+204 MNB LHS'!I76</f>
        <v>0</v>
      </c>
      <c r="AI44" s="63">
        <f>'832+204 MNB RHS'!I76</f>
        <v>0</v>
      </c>
      <c r="AJ44" s="63">
        <f>+'830+758 MNB LHS'!I76</f>
        <v>0</v>
      </c>
      <c r="AK44" s="63">
        <f>+'830+758 MNB RHS'!I76</f>
        <v>0</v>
      </c>
      <c r="AL44" s="63">
        <f>+'828+091 MNB LHS'!I76</f>
        <v>0</v>
      </c>
      <c r="AM44" s="63">
        <f>+'828+091 MNB RHS'!I76</f>
        <v>0</v>
      </c>
      <c r="AN44" s="82">
        <f>+'825+052 MNB LHS)'!I76</f>
        <v>0</v>
      </c>
      <c r="AO44" s="82">
        <f>+'825+052 MNB RHS'!I76</f>
        <v>0</v>
      </c>
      <c r="AP44" s="63">
        <f>+'824+525 MNB LHS'!I76</f>
        <v>0</v>
      </c>
      <c r="AQ44" s="63">
        <f>+'824+525 MNB RHS'!I76</f>
        <v>0</v>
      </c>
      <c r="AR44" s="63">
        <f>+'816+471 MNB LHS'!I76</f>
        <v>0</v>
      </c>
      <c r="AS44" s="63">
        <f>+'816+471 MNB RHS'!I76</f>
        <v>0</v>
      </c>
      <c r="AT44" s="63">
        <f>+'815+381 MNB LHS'!I76</f>
        <v>0</v>
      </c>
      <c r="AU44" s="63">
        <f>+'815+381 MNB RHS'!I76</f>
        <v>0</v>
      </c>
      <c r="AV44" s="63">
        <f>+'814+245 MNB LHS '!I76</f>
        <v>0</v>
      </c>
      <c r="AW44" s="63">
        <f>+'814+245 MNB RHS'!I76</f>
        <v>0</v>
      </c>
      <c r="AX44" s="63">
        <f>+'814+789 PUP BHS'!I76</f>
        <v>0</v>
      </c>
      <c r="AY44" s="63">
        <f>+'818+574 PUP BHS'!I76</f>
        <v>0</v>
      </c>
      <c r="AZ44" s="63">
        <f>+'821+162 PUP BHS'!I76</f>
        <v>0</v>
      </c>
      <c r="BA44" s="63">
        <f>+'866+228 PUP BHS'!I76</f>
        <v>0</v>
      </c>
      <c r="BB44" s="63">
        <f>+'833+700 VUP LHS'!I76</f>
        <v>0</v>
      </c>
      <c r="BC44" s="63">
        <f>+'833+700 VUP RHS'!I76</f>
        <v>0</v>
      </c>
      <c r="BD44" s="82">
        <f>+'843+964 VUP LHS'!I76</f>
        <v>0</v>
      </c>
      <c r="BE44" s="82">
        <f>+'843+964 VUP RHS'!I76</f>
        <v>0</v>
      </c>
      <c r="BF44" s="63">
        <f>+'827+917 FO BHS'!I76</f>
        <v>0</v>
      </c>
      <c r="BG44" s="63">
        <f>+'856+060 FO UDL'!I76</f>
        <v>0</v>
      </c>
      <c r="BH44" s="63">
        <f>+'872+780 FO LHS'!I76</f>
        <v>0</v>
      </c>
      <c r="BI44" s="63">
        <f>+'872+780 FO RHS'!I76</f>
        <v>0</v>
      </c>
      <c r="BJ44" s="63">
        <f>+'875+680 FO LHS '!I76</f>
        <v>0</v>
      </c>
      <c r="BK44" s="63">
        <f>+'875+680 FO RHS'!I76</f>
        <v>0</v>
      </c>
      <c r="BL44" s="63">
        <f>+'839+656 MJB LHS'!I76</f>
        <v>0</v>
      </c>
      <c r="BM44" s="63">
        <f>+'839+656 MJB RHS'!I76</f>
        <v>0</v>
      </c>
      <c r="BN44" s="63">
        <f>+'866+244 MJB LHS'!I76</f>
        <v>0</v>
      </c>
      <c r="BO44" s="63">
        <f>+'866+244 MJB RHS'!I76</f>
        <v>0</v>
      </c>
      <c r="BP44" s="63">
        <f>+'878+725 ROB LHS'!I76</f>
        <v>0</v>
      </c>
      <c r="BQ44" s="63">
        <f>+'878+725 ROB RHS'!I75</f>
        <v>0</v>
      </c>
      <c r="BR44" s="84">
        <f t="shared" si="1"/>
        <v>0</v>
      </c>
    </row>
    <row r="45" spans="2:70" ht="26.5" hidden="1" customHeight="1">
      <c r="B45" s="59">
        <v>43</v>
      </c>
      <c r="C45" s="64" t="s">
        <v>64</v>
      </c>
      <c r="D45" s="1">
        <f t="shared" si="0"/>
        <v>0</v>
      </c>
      <c r="E45" s="1">
        <f>'874+619 LHS MNB '!I79</f>
        <v>0</v>
      </c>
      <c r="F45" s="1">
        <f>'874+619 RHS MNB'!I79</f>
        <v>0</v>
      </c>
      <c r="G45" s="1">
        <f>'871+223 LHS MNB'!I77</f>
        <v>0</v>
      </c>
      <c r="H45" s="63">
        <f>'871+223 RHS MNB'!I77</f>
        <v>0</v>
      </c>
      <c r="I45" s="63">
        <f>'869+999 LHS MNB'!I77</f>
        <v>0</v>
      </c>
      <c r="J45" s="82">
        <f>'864+905 MNB LHS'!I77</f>
        <v>0</v>
      </c>
      <c r="K45" s="63">
        <f>'869+999 RHS MNB'!I77</f>
        <v>0</v>
      </c>
      <c r="L45" s="82">
        <f>'864+905 MNB RHS '!I77</f>
        <v>0</v>
      </c>
      <c r="M45" s="63">
        <f>'864+250 MNB LHS '!I77</f>
        <v>0</v>
      </c>
      <c r="N45" s="63">
        <f>'864+250 MNB RHS'!I77</f>
        <v>0</v>
      </c>
      <c r="O45" s="63">
        <f>'858+884 MNB LHS '!I77</f>
        <v>0</v>
      </c>
      <c r="P45" s="63">
        <f>'858+884 MNB RHS'!I77</f>
        <v>0</v>
      </c>
      <c r="Q45" s="63">
        <f>'856+077 MNB LHS'!I77</f>
        <v>0</v>
      </c>
      <c r="R45" s="63">
        <f>'856+077 MNB RHS'!I77</f>
        <v>0</v>
      </c>
      <c r="S45" s="63">
        <f>'855+824 MNB LHS'!I77</f>
        <v>0</v>
      </c>
      <c r="T45" s="63">
        <f>'855+824 MNB RHS'!I77</f>
        <v>0</v>
      </c>
      <c r="U45" s="82">
        <f>'855+575 MNB LHS'!I77</f>
        <v>0</v>
      </c>
      <c r="V45" s="63">
        <f>'855+575 MNB RHS'!I77</f>
        <v>0</v>
      </c>
      <c r="W45" s="63">
        <f>'854+040 MNB LHS'!I77</f>
        <v>0</v>
      </c>
      <c r="X45" s="63">
        <f>'854+040 MNB RHS'!I77</f>
        <v>0</v>
      </c>
      <c r="Y45" s="63">
        <f>'852+088 MNB RHS'!I77</f>
        <v>0</v>
      </c>
      <c r="Z45" s="63">
        <f>'851+884 MNB LHS'!I77</f>
        <v>0</v>
      </c>
      <c r="AA45" s="63">
        <f>'851+884 MNB RHS'!I77</f>
        <v>0</v>
      </c>
      <c r="AB45" s="63">
        <f>'842+429 MNB LHS'!I77</f>
        <v>0</v>
      </c>
      <c r="AC45" s="82">
        <f>'842+429 MNB RHS'!I77</f>
        <v>0</v>
      </c>
      <c r="AD45" s="82">
        <f>'840+104 MNB LHS'!I77</f>
        <v>0</v>
      </c>
      <c r="AE45" s="82">
        <f>'840+104 MNB RHS'!I77</f>
        <v>0</v>
      </c>
      <c r="AF45" s="63">
        <f>'834+629 MNB LHS'!I77</f>
        <v>0</v>
      </c>
      <c r="AG45" s="63">
        <f>'834+629 MNB RHS'!I77</f>
        <v>0</v>
      </c>
      <c r="AH45" s="63">
        <f>'832+204 MNB LHS'!I77</f>
        <v>0</v>
      </c>
      <c r="AI45" s="63">
        <f>'832+204 MNB RHS'!I77</f>
        <v>0</v>
      </c>
      <c r="AJ45" s="63">
        <f>+'830+758 MNB LHS'!I77</f>
        <v>0</v>
      </c>
      <c r="AK45" s="63">
        <f>+'830+758 MNB RHS'!I77</f>
        <v>0</v>
      </c>
      <c r="AL45" s="63">
        <f>+'828+091 MNB LHS'!I77</f>
        <v>0</v>
      </c>
      <c r="AM45" s="63">
        <f>+'828+091 MNB RHS'!I77</f>
        <v>0</v>
      </c>
      <c r="AN45" s="82">
        <f>+'825+052 MNB LHS)'!I77</f>
        <v>0</v>
      </c>
      <c r="AO45" s="82">
        <f>+'825+052 MNB RHS'!I77</f>
        <v>0</v>
      </c>
      <c r="AP45" s="63">
        <f>+'824+525 MNB LHS'!I77</f>
        <v>0</v>
      </c>
      <c r="AQ45" s="63">
        <f>+'824+525 MNB RHS'!I77</f>
        <v>0</v>
      </c>
      <c r="AR45" s="63">
        <f>+'816+471 MNB LHS'!I77</f>
        <v>0</v>
      </c>
      <c r="AS45" s="63">
        <f>+'816+471 MNB RHS'!I77</f>
        <v>0</v>
      </c>
      <c r="AT45" s="63">
        <f>+'815+381 MNB LHS'!I77</f>
        <v>0</v>
      </c>
      <c r="AU45" s="63">
        <f>+'815+381 MNB RHS'!I77</f>
        <v>0</v>
      </c>
      <c r="AV45" s="63">
        <f>+'814+245 MNB LHS '!I77</f>
        <v>0</v>
      </c>
      <c r="AW45" s="63">
        <f>+'814+245 MNB RHS'!I77</f>
        <v>0</v>
      </c>
      <c r="AX45" s="63">
        <f>+'814+789 PUP BHS'!I77</f>
        <v>0</v>
      </c>
      <c r="AY45" s="63">
        <f>+'818+574 PUP BHS'!I77</f>
        <v>0</v>
      </c>
      <c r="AZ45" s="63">
        <f>+'821+162 PUP BHS'!I77</f>
        <v>0</v>
      </c>
      <c r="BA45" s="63">
        <f>+'866+228 PUP BHS'!I77</f>
        <v>0</v>
      </c>
      <c r="BB45" s="63">
        <f>+'833+700 VUP LHS'!I77</f>
        <v>0</v>
      </c>
      <c r="BC45" s="63">
        <f>+'833+700 VUP RHS'!I77</f>
        <v>0</v>
      </c>
      <c r="BD45" s="82">
        <f>+'843+964 VUP LHS'!I77</f>
        <v>0</v>
      </c>
      <c r="BE45" s="82">
        <f>+'843+964 VUP RHS'!I77</f>
        <v>0</v>
      </c>
      <c r="BF45" s="63">
        <f>+'827+917 FO BHS'!I77</f>
        <v>0</v>
      </c>
      <c r="BG45" s="63">
        <f>+'856+060 FO UDL'!I77</f>
        <v>0</v>
      </c>
      <c r="BH45" s="63">
        <f>+'872+780 FO LHS'!I77</f>
        <v>0</v>
      </c>
      <c r="BI45" s="63">
        <f>+'872+780 FO RHS'!I77</f>
        <v>0</v>
      </c>
      <c r="BJ45" s="63">
        <f>+'875+680 FO LHS '!I77</f>
        <v>0</v>
      </c>
      <c r="BK45" s="63">
        <f>+'875+680 FO RHS'!I77</f>
        <v>0</v>
      </c>
      <c r="BL45" s="63">
        <f>+'839+656 MJB LHS'!I77</f>
        <v>0</v>
      </c>
      <c r="BM45" s="63">
        <f>+'839+656 MJB RHS'!I77</f>
        <v>0</v>
      </c>
      <c r="BN45" s="63">
        <f>+'866+244 MJB LHS'!I77</f>
        <v>0</v>
      </c>
      <c r="BO45" s="63">
        <f>+'866+244 MJB RHS'!I77</f>
        <v>0</v>
      </c>
      <c r="BP45" s="63">
        <f>+'878+725 ROB LHS'!I77</f>
        <v>0</v>
      </c>
      <c r="BQ45" s="63">
        <f>+'878+725 ROB RHS'!I76</f>
        <v>0</v>
      </c>
      <c r="BR45" s="84">
        <f t="shared" si="1"/>
        <v>0</v>
      </c>
    </row>
    <row r="46" spans="2:70" ht="26.5" hidden="1" customHeight="1">
      <c r="B46" s="59">
        <v>44</v>
      </c>
      <c r="C46" s="64" t="s">
        <v>67</v>
      </c>
      <c r="D46" s="1">
        <f t="shared" si="0"/>
        <v>0</v>
      </c>
      <c r="E46" s="1">
        <f>'874+619 LHS MNB '!I80</f>
        <v>0</v>
      </c>
      <c r="F46" s="1">
        <f>'874+619 RHS MNB'!I80</f>
        <v>0</v>
      </c>
      <c r="G46" s="1">
        <f>'871+223 LHS MNB'!I78</f>
        <v>0</v>
      </c>
      <c r="H46" s="63">
        <f>'871+223 RHS MNB'!I78</f>
        <v>0</v>
      </c>
      <c r="I46" s="63">
        <f>'869+999 LHS MNB'!I78</f>
        <v>0</v>
      </c>
      <c r="J46" s="82">
        <f>'864+905 MNB LHS'!I78</f>
        <v>0</v>
      </c>
      <c r="K46" s="63">
        <f>'869+999 RHS MNB'!I78</f>
        <v>0</v>
      </c>
      <c r="L46" s="82">
        <f>'864+905 MNB RHS '!I78</f>
        <v>0</v>
      </c>
      <c r="M46" s="63">
        <f>'864+250 MNB LHS '!I78</f>
        <v>0</v>
      </c>
      <c r="N46" s="63">
        <f>'864+250 MNB RHS'!I78</f>
        <v>0</v>
      </c>
      <c r="O46" s="63">
        <f>'858+884 MNB LHS '!I78</f>
        <v>0</v>
      </c>
      <c r="P46" s="63">
        <f>'858+884 MNB RHS'!I78</f>
        <v>0</v>
      </c>
      <c r="Q46" s="63">
        <f>'856+077 MNB LHS'!I78</f>
        <v>0</v>
      </c>
      <c r="R46" s="63">
        <f>'856+077 MNB RHS'!I78</f>
        <v>0</v>
      </c>
      <c r="S46" s="63">
        <f>'855+824 MNB LHS'!I78</f>
        <v>0</v>
      </c>
      <c r="T46" s="63">
        <f>'855+824 MNB RHS'!I78</f>
        <v>0</v>
      </c>
      <c r="U46" s="82">
        <f>'855+575 MNB LHS'!I78</f>
        <v>0</v>
      </c>
      <c r="V46" s="63">
        <f>'855+575 MNB RHS'!I78</f>
        <v>0</v>
      </c>
      <c r="W46" s="63">
        <f>'854+040 MNB LHS'!I78</f>
        <v>0</v>
      </c>
      <c r="X46" s="63">
        <f>'854+040 MNB RHS'!I78</f>
        <v>0</v>
      </c>
      <c r="Y46" s="63">
        <f>'852+088 MNB RHS'!I78</f>
        <v>0</v>
      </c>
      <c r="Z46" s="63">
        <f>'851+884 MNB LHS'!I78</f>
        <v>0</v>
      </c>
      <c r="AA46" s="63">
        <f>'851+884 MNB RHS'!I78</f>
        <v>0</v>
      </c>
      <c r="AB46" s="63">
        <f>'842+429 MNB LHS'!I78</f>
        <v>0</v>
      </c>
      <c r="AC46" s="82">
        <f>'842+429 MNB RHS'!I78</f>
        <v>0</v>
      </c>
      <c r="AD46" s="82">
        <f>'840+104 MNB LHS'!I78</f>
        <v>0</v>
      </c>
      <c r="AE46" s="82">
        <f>'840+104 MNB RHS'!I78</f>
        <v>0</v>
      </c>
      <c r="AF46" s="63">
        <f>'834+629 MNB LHS'!I78</f>
        <v>0</v>
      </c>
      <c r="AG46" s="63">
        <f>'834+629 MNB RHS'!I78</f>
        <v>0</v>
      </c>
      <c r="AH46" s="63">
        <f>'832+204 MNB LHS'!I78</f>
        <v>0</v>
      </c>
      <c r="AI46" s="63">
        <f>'832+204 MNB RHS'!I78</f>
        <v>0</v>
      </c>
      <c r="AJ46" s="63">
        <f>+'830+758 MNB LHS'!I78</f>
        <v>0</v>
      </c>
      <c r="AK46" s="63">
        <f>+'830+758 MNB RHS'!I78</f>
        <v>0</v>
      </c>
      <c r="AL46" s="63">
        <f>+'828+091 MNB LHS'!I78</f>
        <v>0</v>
      </c>
      <c r="AM46" s="63">
        <f>+'828+091 MNB RHS'!I78</f>
        <v>0</v>
      </c>
      <c r="AN46" s="82">
        <f>+'825+052 MNB LHS)'!I78</f>
        <v>0</v>
      </c>
      <c r="AO46" s="82">
        <f>+'825+052 MNB RHS'!I78</f>
        <v>0</v>
      </c>
      <c r="AP46" s="63">
        <f>+'824+525 MNB LHS'!I78</f>
        <v>0</v>
      </c>
      <c r="AQ46" s="63">
        <f>+'824+525 MNB RHS'!I78</f>
        <v>0</v>
      </c>
      <c r="AR46" s="63">
        <f>+'816+471 MNB LHS'!I78</f>
        <v>0</v>
      </c>
      <c r="AS46" s="63">
        <f>+'816+471 MNB RHS'!I78</f>
        <v>0</v>
      </c>
      <c r="AT46" s="63">
        <f>+'815+381 MNB LHS'!I78</f>
        <v>0</v>
      </c>
      <c r="AU46" s="63">
        <f>+'815+381 MNB RHS'!I78</f>
        <v>0</v>
      </c>
      <c r="AV46" s="63">
        <f>+'814+245 MNB LHS '!I78</f>
        <v>0</v>
      </c>
      <c r="AW46" s="63">
        <f>+'814+245 MNB RHS'!I78</f>
        <v>0</v>
      </c>
      <c r="AX46" s="63">
        <f>+'814+789 PUP BHS'!I78</f>
        <v>0</v>
      </c>
      <c r="AY46" s="63">
        <f>+'818+574 PUP BHS'!I78</f>
        <v>0</v>
      </c>
      <c r="AZ46" s="63">
        <f>+'821+162 PUP BHS'!I78</f>
        <v>0</v>
      </c>
      <c r="BA46" s="63">
        <f>+'866+228 PUP BHS'!I78</f>
        <v>0</v>
      </c>
      <c r="BB46" s="63">
        <f>+'833+700 VUP LHS'!I78</f>
        <v>0</v>
      </c>
      <c r="BC46" s="63">
        <f>+'833+700 VUP RHS'!I78</f>
        <v>0</v>
      </c>
      <c r="BD46" s="82">
        <f>+'843+964 VUP LHS'!I78</f>
        <v>0</v>
      </c>
      <c r="BE46" s="82">
        <f>+'843+964 VUP RHS'!I78</f>
        <v>0</v>
      </c>
      <c r="BF46" s="63">
        <f>+'827+917 FO BHS'!I78</f>
        <v>0</v>
      </c>
      <c r="BG46" s="63">
        <f>+'856+060 FO UDL'!I78</f>
        <v>0</v>
      </c>
      <c r="BH46" s="63">
        <f>+'872+780 FO LHS'!I78</f>
        <v>0</v>
      </c>
      <c r="BI46" s="63">
        <f>+'872+780 FO RHS'!I78</f>
        <v>0</v>
      </c>
      <c r="BJ46" s="63">
        <f>+'875+680 FO LHS '!I78</f>
        <v>0</v>
      </c>
      <c r="BK46" s="63">
        <f>+'875+680 FO RHS'!I78</f>
        <v>0</v>
      </c>
      <c r="BL46" s="63">
        <f>+'839+656 MJB LHS'!I78</f>
        <v>0</v>
      </c>
      <c r="BM46" s="63">
        <f>+'839+656 MJB RHS'!I78</f>
        <v>0</v>
      </c>
      <c r="BN46" s="63">
        <f>+'866+244 MJB LHS'!I78</f>
        <v>0</v>
      </c>
      <c r="BO46" s="63">
        <f>+'866+244 MJB RHS'!I78</f>
        <v>0</v>
      </c>
      <c r="BP46" s="63">
        <f>+'878+725 ROB LHS'!I78</f>
        <v>0</v>
      </c>
      <c r="BQ46" s="63">
        <f>+'878+725 ROB RHS'!I77</f>
        <v>0</v>
      </c>
      <c r="BR46" s="84">
        <f t="shared" si="1"/>
        <v>0</v>
      </c>
    </row>
    <row r="47" spans="2:70" ht="26.5" hidden="1" customHeight="1">
      <c r="B47" s="59">
        <v>45</v>
      </c>
      <c r="C47" s="64" t="s">
        <v>73</v>
      </c>
      <c r="D47" s="1">
        <f t="shared" si="0"/>
        <v>0</v>
      </c>
      <c r="E47" s="1">
        <f>'874+619 LHS MNB '!I81</f>
        <v>0</v>
      </c>
      <c r="F47" s="1">
        <f>'874+619 RHS MNB'!I81</f>
        <v>0</v>
      </c>
      <c r="G47" s="1">
        <f>'871+223 LHS MNB'!I79</f>
        <v>0</v>
      </c>
      <c r="H47" s="63">
        <f>'871+223 RHS MNB'!I79</f>
        <v>0</v>
      </c>
      <c r="I47" s="63">
        <f>'869+999 LHS MNB'!I79</f>
        <v>0</v>
      </c>
      <c r="J47" s="82">
        <f>'864+905 MNB LHS'!I79</f>
        <v>0</v>
      </c>
      <c r="K47" s="63">
        <f>'869+999 RHS MNB'!I79</f>
        <v>0</v>
      </c>
      <c r="L47" s="82">
        <f>'864+905 MNB RHS '!I79</f>
        <v>0</v>
      </c>
      <c r="M47" s="63">
        <f>'864+250 MNB LHS '!I79</f>
        <v>0</v>
      </c>
      <c r="N47" s="63">
        <f>'864+250 MNB RHS'!I79</f>
        <v>0</v>
      </c>
      <c r="O47" s="63">
        <f>'858+884 MNB LHS '!I79</f>
        <v>0</v>
      </c>
      <c r="P47" s="63">
        <f>'858+884 MNB RHS'!I79</f>
        <v>0</v>
      </c>
      <c r="Q47" s="63">
        <f>'856+077 MNB LHS'!I79</f>
        <v>0</v>
      </c>
      <c r="R47" s="63">
        <f>'856+077 MNB RHS'!I79</f>
        <v>0</v>
      </c>
      <c r="S47" s="63">
        <f>'855+824 MNB LHS'!I79</f>
        <v>0</v>
      </c>
      <c r="T47" s="63">
        <f>'855+824 MNB RHS'!I79</f>
        <v>0</v>
      </c>
      <c r="U47" s="82">
        <f>'855+575 MNB LHS'!I79</f>
        <v>0</v>
      </c>
      <c r="V47" s="63">
        <f>'855+575 MNB RHS'!I79</f>
        <v>0</v>
      </c>
      <c r="W47" s="63">
        <f>'854+040 MNB LHS'!I79</f>
        <v>0</v>
      </c>
      <c r="X47" s="63">
        <f>'854+040 MNB RHS'!I79</f>
        <v>0</v>
      </c>
      <c r="Y47" s="63">
        <f>'852+088 MNB RHS'!I79</f>
        <v>0</v>
      </c>
      <c r="Z47" s="63">
        <f>'851+884 MNB LHS'!I79</f>
        <v>0</v>
      </c>
      <c r="AA47" s="63">
        <f>'851+884 MNB RHS'!I79</f>
        <v>0</v>
      </c>
      <c r="AB47" s="63">
        <f>'842+429 MNB LHS'!I79</f>
        <v>0</v>
      </c>
      <c r="AC47" s="82">
        <f>'842+429 MNB RHS'!I79</f>
        <v>0</v>
      </c>
      <c r="AD47" s="82">
        <f>'840+104 MNB LHS'!I79</f>
        <v>0</v>
      </c>
      <c r="AE47" s="82">
        <f>'840+104 MNB RHS'!I79</f>
        <v>0</v>
      </c>
      <c r="AF47" s="63">
        <f>'834+629 MNB LHS'!I79</f>
        <v>0</v>
      </c>
      <c r="AG47" s="63">
        <f>'834+629 MNB RHS'!I79</f>
        <v>0</v>
      </c>
      <c r="AH47" s="63">
        <f>'832+204 MNB LHS'!I79</f>
        <v>0</v>
      </c>
      <c r="AI47" s="63">
        <f>'832+204 MNB RHS'!I79</f>
        <v>0</v>
      </c>
      <c r="AJ47" s="63">
        <f>+'830+758 MNB LHS'!I79</f>
        <v>0</v>
      </c>
      <c r="AK47" s="63">
        <f>+'830+758 MNB RHS'!I79</f>
        <v>0</v>
      </c>
      <c r="AL47" s="63">
        <f>+'828+091 MNB LHS'!I79</f>
        <v>0</v>
      </c>
      <c r="AM47" s="63">
        <f>+'828+091 MNB RHS'!I79</f>
        <v>0</v>
      </c>
      <c r="AN47" s="82">
        <f>+'825+052 MNB LHS)'!I79</f>
        <v>0</v>
      </c>
      <c r="AO47" s="82">
        <f>+'825+052 MNB RHS'!I79</f>
        <v>0</v>
      </c>
      <c r="AP47" s="63">
        <f>+'824+525 MNB LHS'!I79</f>
        <v>0</v>
      </c>
      <c r="AQ47" s="63">
        <f>+'824+525 MNB RHS'!I79</f>
        <v>0</v>
      </c>
      <c r="AR47" s="63">
        <f>+'816+471 MNB LHS'!I79</f>
        <v>0</v>
      </c>
      <c r="AS47" s="63">
        <f>+'816+471 MNB RHS'!I79</f>
        <v>0</v>
      </c>
      <c r="AT47" s="63">
        <f>+'815+381 MNB LHS'!I79</f>
        <v>0</v>
      </c>
      <c r="AU47" s="63">
        <f>+'815+381 MNB RHS'!I79</f>
        <v>0</v>
      </c>
      <c r="AV47" s="63">
        <f>+'814+245 MNB LHS '!I79</f>
        <v>0</v>
      </c>
      <c r="AW47" s="63">
        <f>+'814+245 MNB RHS'!I79</f>
        <v>0</v>
      </c>
      <c r="AX47" s="63">
        <f>+'814+789 PUP BHS'!I79</f>
        <v>0</v>
      </c>
      <c r="AY47" s="63">
        <f>+'818+574 PUP BHS'!I79</f>
        <v>0</v>
      </c>
      <c r="AZ47" s="63">
        <f>+'821+162 PUP BHS'!I79</f>
        <v>0</v>
      </c>
      <c r="BA47" s="63">
        <f>+'866+228 PUP BHS'!I79</f>
        <v>0</v>
      </c>
      <c r="BB47" s="63">
        <f>+'833+700 VUP LHS'!I79</f>
        <v>0</v>
      </c>
      <c r="BC47" s="63">
        <f>+'833+700 VUP RHS'!I79</f>
        <v>0</v>
      </c>
      <c r="BD47" s="82">
        <f>+'843+964 VUP LHS'!I79</f>
        <v>0</v>
      </c>
      <c r="BE47" s="82">
        <f>+'843+964 VUP RHS'!I79</f>
        <v>0</v>
      </c>
      <c r="BF47" s="63">
        <f>+'827+917 FO BHS'!I79</f>
        <v>0</v>
      </c>
      <c r="BG47" s="63">
        <f>+'856+060 FO UDL'!I79</f>
        <v>0</v>
      </c>
      <c r="BH47" s="63">
        <f>+'872+780 FO LHS'!I79</f>
        <v>0</v>
      </c>
      <c r="BI47" s="63">
        <f>+'872+780 FO RHS'!I79</f>
        <v>0</v>
      </c>
      <c r="BJ47" s="63">
        <f>+'875+680 FO LHS '!I79</f>
        <v>0</v>
      </c>
      <c r="BK47" s="63">
        <f>+'875+680 FO RHS'!I79</f>
        <v>0</v>
      </c>
      <c r="BL47" s="63">
        <f>+'839+656 MJB LHS'!I79</f>
        <v>0</v>
      </c>
      <c r="BM47" s="63">
        <f>+'839+656 MJB RHS'!I79</f>
        <v>0</v>
      </c>
      <c r="BN47" s="63">
        <f>+'866+244 MJB LHS'!I79</f>
        <v>0</v>
      </c>
      <c r="BO47" s="63">
        <f>+'866+244 MJB RHS'!I79</f>
        <v>0</v>
      </c>
      <c r="BP47" s="63">
        <f>+'878+725 ROB LHS'!I79</f>
        <v>0</v>
      </c>
      <c r="BQ47" s="63">
        <f>+'878+725 ROB RHS'!I78</f>
        <v>0</v>
      </c>
      <c r="BR47" s="84">
        <f t="shared" si="1"/>
        <v>0</v>
      </c>
    </row>
    <row r="48" spans="2:70" s="83" customFormat="1" ht="26.5" hidden="1" customHeight="1">
      <c r="B48" s="79">
        <v>46</v>
      </c>
      <c r="C48" s="80" t="s">
        <v>93</v>
      </c>
      <c r="D48" s="1">
        <f t="shared" si="0"/>
        <v>0</v>
      </c>
      <c r="E48" s="81">
        <f>'874+619 LHS MNB '!I82</f>
        <v>0</v>
      </c>
      <c r="F48" s="81">
        <f>'874+619 RHS MNB'!I82</f>
        <v>0</v>
      </c>
      <c r="G48" s="81">
        <f>'871+223 LHS MNB'!I80</f>
        <v>0</v>
      </c>
      <c r="H48" s="82">
        <f>'871+223 RHS MNB'!I80</f>
        <v>0</v>
      </c>
      <c r="I48" s="82">
        <f>'869+999 LHS MNB'!I80</f>
        <v>0</v>
      </c>
      <c r="J48" s="82">
        <f>'864+905 MNB LHS'!I80</f>
        <v>0</v>
      </c>
      <c r="K48" s="82">
        <f>'869+999 RHS MNB'!I80</f>
        <v>0</v>
      </c>
      <c r="L48" s="82">
        <f>'864+905 MNB RHS '!I80</f>
        <v>0</v>
      </c>
      <c r="M48" s="82">
        <f>'864+250 MNB LHS '!I80</f>
        <v>0</v>
      </c>
      <c r="N48" s="82">
        <f>'864+250 MNB RHS'!I80</f>
        <v>0</v>
      </c>
      <c r="O48" s="63">
        <f>'858+884 MNB LHS '!I80</f>
        <v>0</v>
      </c>
      <c r="P48" s="63">
        <f>'858+884 MNB RHS'!I80</f>
        <v>0</v>
      </c>
      <c r="Q48" s="82">
        <f>'856+077 MNB LHS'!I80</f>
        <v>0</v>
      </c>
      <c r="R48" s="63">
        <f>'856+077 MNB RHS'!I80</f>
        <v>0</v>
      </c>
      <c r="S48" s="63">
        <f>'855+824 MNB LHS'!I80</f>
        <v>0</v>
      </c>
      <c r="T48" s="63">
        <f>'855+824 MNB RHS'!I80</f>
        <v>0</v>
      </c>
      <c r="U48" s="82">
        <f>'855+575 MNB LHS'!I80</f>
        <v>0</v>
      </c>
      <c r="V48" s="63">
        <f>'855+575 MNB RHS'!I80</f>
        <v>0</v>
      </c>
      <c r="W48" s="63">
        <f>'854+040 MNB LHS'!I80</f>
        <v>0</v>
      </c>
      <c r="X48" s="63">
        <f>'854+040 MNB RHS'!I80</f>
        <v>0</v>
      </c>
      <c r="Y48" s="82">
        <f>'852+088 MNB RHS'!I80</f>
        <v>0</v>
      </c>
      <c r="Z48" s="82">
        <f>'851+884 MNB LHS'!I80</f>
        <v>0</v>
      </c>
      <c r="AA48" s="82">
        <f>'851+884 MNB RHS'!I80</f>
        <v>0</v>
      </c>
      <c r="AB48" s="82">
        <f>'842+429 MNB LHS'!I80</f>
        <v>0</v>
      </c>
      <c r="AC48" s="82">
        <f>'842+429 MNB RHS'!I80</f>
        <v>0</v>
      </c>
      <c r="AD48" s="82">
        <f>'840+104 MNB LHS'!I80</f>
        <v>0</v>
      </c>
      <c r="AE48" s="82">
        <f>'840+104 MNB RHS'!I80</f>
        <v>0</v>
      </c>
      <c r="AF48" s="82">
        <f>'834+629 MNB LHS'!I80</f>
        <v>0</v>
      </c>
      <c r="AG48" s="82">
        <f>'834+629 MNB RHS'!I80</f>
        <v>0</v>
      </c>
      <c r="AH48" s="63">
        <f>'832+204 MNB LHS'!I80</f>
        <v>0</v>
      </c>
      <c r="AI48" s="63">
        <f>'832+204 MNB RHS'!I80</f>
        <v>0</v>
      </c>
      <c r="AJ48" s="63">
        <f>+'830+758 MNB LHS'!I80</f>
        <v>0</v>
      </c>
      <c r="AK48" s="63">
        <f>+'830+758 MNB RHS'!I80</f>
        <v>0</v>
      </c>
      <c r="AL48" s="63">
        <f>+'828+091 MNB LHS'!I80</f>
        <v>0</v>
      </c>
      <c r="AM48" s="63">
        <f>+'828+091 MNB RHS'!I80</f>
        <v>0</v>
      </c>
      <c r="AN48" s="82">
        <f>+'825+052 MNB LHS)'!I80</f>
        <v>0</v>
      </c>
      <c r="AO48" s="82">
        <f>+'825+052 MNB RHS'!I80</f>
        <v>0</v>
      </c>
      <c r="AP48" s="63">
        <f>+'824+525 MNB LHS'!I80</f>
        <v>0</v>
      </c>
      <c r="AQ48" s="63">
        <f>+'824+525 MNB RHS'!I80</f>
        <v>0</v>
      </c>
      <c r="AR48" s="63">
        <f>+'816+471 MNB LHS'!I80</f>
        <v>0</v>
      </c>
      <c r="AS48" s="63">
        <f>+'816+471 MNB RHS'!I80</f>
        <v>0</v>
      </c>
      <c r="AT48" s="63">
        <f>+'815+381 MNB LHS'!I80</f>
        <v>0</v>
      </c>
      <c r="AU48" s="63">
        <f>+'815+381 MNB RHS'!I80</f>
        <v>0</v>
      </c>
      <c r="AV48" s="63">
        <f>+'814+245 MNB LHS '!I80</f>
        <v>0</v>
      </c>
      <c r="AW48" s="63">
        <f>+'814+245 MNB RHS'!I80</f>
        <v>0</v>
      </c>
      <c r="AX48" s="63">
        <f>+'814+789 PUP BHS'!I80</f>
        <v>0</v>
      </c>
      <c r="AY48" s="63">
        <f>+'818+574 PUP BHS'!I80</f>
        <v>0</v>
      </c>
      <c r="AZ48" s="63">
        <f>+'821+162 PUP BHS'!I80</f>
        <v>0</v>
      </c>
      <c r="BA48" s="63">
        <f>+'866+228 PUP BHS'!I80</f>
        <v>0</v>
      </c>
      <c r="BB48" s="63">
        <f>+'833+700 VUP LHS'!I80</f>
        <v>0</v>
      </c>
      <c r="BC48" s="63">
        <f>+'833+700 VUP RHS'!I80</f>
        <v>0</v>
      </c>
      <c r="BD48" s="82">
        <f>+'843+964 VUP LHS'!I80</f>
        <v>0</v>
      </c>
      <c r="BE48" s="82">
        <f>+'843+964 VUP RHS'!I80</f>
        <v>0</v>
      </c>
      <c r="BF48" s="63">
        <f>+'827+917 FO BHS'!I80</f>
        <v>0</v>
      </c>
      <c r="BG48" s="63">
        <f>+'856+060 FO UDL'!I80</f>
        <v>0</v>
      </c>
      <c r="BH48" s="63">
        <f>+'872+780 FO LHS'!I80</f>
        <v>0</v>
      </c>
      <c r="BI48" s="63">
        <f>+'872+780 FO RHS'!I80</f>
        <v>0</v>
      </c>
      <c r="BJ48" s="63">
        <f>+'875+680 FO LHS '!I80</f>
        <v>0</v>
      </c>
      <c r="BK48" s="63">
        <f>+'875+680 FO RHS'!I80</f>
        <v>0</v>
      </c>
      <c r="BL48" s="63">
        <f>+'839+656 MJB LHS'!I80</f>
        <v>0</v>
      </c>
      <c r="BM48" s="63">
        <f>+'839+656 MJB RHS'!I80</f>
        <v>0</v>
      </c>
      <c r="BN48" s="63">
        <f>+'866+244 MJB LHS'!I80</f>
        <v>0</v>
      </c>
      <c r="BO48" s="63">
        <f>+'866+244 MJB RHS'!I80</f>
        <v>0</v>
      </c>
      <c r="BP48" s="63">
        <f>+'878+725 ROB LHS'!I80</f>
        <v>0</v>
      </c>
      <c r="BQ48" s="63">
        <f>+'878+725 ROB RHS'!I79</f>
        <v>0</v>
      </c>
      <c r="BR48" s="84">
        <f t="shared" si="1"/>
        <v>0</v>
      </c>
    </row>
    <row r="49" spans="2:70" ht="26.5" hidden="1" customHeight="1">
      <c r="B49" s="59">
        <v>47</v>
      </c>
      <c r="C49" s="64" t="s">
        <v>77</v>
      </c>
      <c r="D49" s="1">
        <f t="shared" si="0"/>
        <v>0</v>
      </c>
      <c r="E49" s="1">
        <f>'874+619 LHS MNB '!I83</f>
        <v>0</v>
      </c>
      <c r="F49" s="1">
        <f>'874+619 RHS MNB'!I83</f>
        <v>0</v>
      </c>
      <c r="G49" s="1">
        <f>'871+223 LHS MNB'!I81</f>
        <v>0</v>
      </c>
      <c r="H49" s="63">
        <f>'871+223 RHS MNB'!I81</f>
        <v>0</v>
      </c>
      <c r="I49" s="63">
        <f>'869+999 LHS MNB'!I81</f>
        <v>0</v>
      </c>
      <c r="J49" s="82">
        <f>'864+905 MNB LHS'!I81</f>
        <v>0</v>
      </c>
      <c r="K49" s="63">
        <f>'869+999 RHS MNB'!I81</f>
        <v>0</v>
      </c>
      <c r="L49" s="82">
        <f>'864+905 MNB RHS '!I81</f>
        <v>0</v>
      </c>
      <c r="M49" s="63">
        <f>'864+250 MNB LHS '!I81</f>
        <v>0</v>
      </c>
      <c r="N49" s="63">
        <f>'864+250 MNB RHS'!I81</f>
        <v>0</v>
      </c>
      <c r="O49" s="63">
        <f>'858+884 MNB LHS '!I81</f>
        <v>0</v>
      </c>
      <c r="P49" s="63">
        <f>'858+884 MNB RHS'!I81</f>
        <v>0</v>
      </c>
      <c r="Q49" s="63">
        <f>'856+077 MNB LHS'!I81</f>
        <v>0</v>
      </c>
      <c r="R49" s="63">
        <f>'856+077 MNB RHS'!I81</f>
        <v>0</v>
      </c>
      <c r="S49" s="63">
        <f>'855+824 MNB LHS'!I81</f>
        <v>0</v>
      </c>
      <c r="T49" s="63">
        <f>'855+824 MNB RHS'!I81</f>
        <v>0</v>
      </c>
      <c r="U49" s="82">
        <f>'855+575 MNB LHS'!I81</f>
        <v>0</v>
      </c>
      <c r="V49" s="63">
        <f>'855+575 MNB RHS'!I81</f>
        <v>0</v>
      </c>
      <c r="W49" s="63">
        <f>'854+040 MNB LHS'!I81</f>
        <v>0</v>
      </c>
      <c r="X49" s="63">
        <f>'854+040 MNB RHS'!I81</f>
        <v>0</v>
      </c>
      <c r="Y49" s="63">
        <f>'852+088 MNB RHS'!I81</f>
        <v>0</v>
      </c>
      <c r="Z49" s="63">
        <f>'851+884 MNB LHS'!I81</f>
        <v>0</v>
      </c>
      <c r="AA49" s="63">
        <f>'851+884 MNB RHS'!I81</f>
        <v>0</v>
      </c>
      <c r="AB49" s="63">
        <f>'842+429 MNB LHS'!I81</f>
        <v>0</v>
      </c>
      <c r="AC49" s="82">
        <f>'842+429 MNB RHS'!I81</f>
        <v>0</v>
      </c>
      <c r="AD49" s="82">
        <f>'840+104 MNB LHS'!I81</f>
        <v>0</v>
      </c>
      <c r="AE49" s="82">
        <f>'840+104 MNB RHS'!I81</f>
        <v>0</v>
      </c>
      <c r="AF49" s="63">
        <f>'834+629 MNB LHS'!I81</f>
        <v>0</v>
      </c>
      <c r="AG49" s="63">
        <f>'834+629 MNB RHS'!I81</f>
        <v>0</v>
      </c>
      <c r="AH49" s="63">
        <f>'832+204 MNB LHS'!I81</f>
        <v>0</v>
      </c>
      <c r="AI49" s="63">
        <f>'832+204 MNB RHS'!I81</f>
        <v>0</v>
      </c>
      <c r="AJ49" s="63">
        <f>+'830+758 MNB LHS'!I81</f>
        <v>0</v>
      </c>
      <c r="AK49" s="63">
        <f>+'830+758 MNB RHS'!I81</f>
        <v>0</v>
      </c>
      <c r="AL49" s="63">
        <f>+'828+091 MNB LHS'!I81</f>
        <v>0</v>
      </c>
      <c r="AM49" s="63">
        <f>+'828+091 MNB RHS'!I81</f>
        <v>0</v>
      </c>
      <c r="AN49" s="82">
        <f>+'825+052 MNB LHS)'!I81</f>
        <v>0</v>
      </c>
      <c r="AO49" s="82">
        <f>+'825+052 MNB RHS'!I81</f>
        <v>0</v>
      </c>
      <c r="AP49" s="63">
        <f>+'824+525 MNB LHS'!I81</f>
        <v>0</v>
      </c>
      <c r="AQ49" s="63">
        <f>+'824+525 MNB RHS'!I81</f>
        <v>0</v>
      </c>
      <c r="AR49" s="63">
        <f>+'816+471 MNB LHS'!I81</f>
        <v>0</v>
      </c>
      <c r="AS49" s="63">
        <f>+'816+471 MNB RHS'!I81</f>
        <v>0</v>
      </c>
      <c r="AT49" s="63">
        <f>+'815+381 MNB LHS'!I81</f>
        <v>0</v>
      </c>
      <c r="AU49" s="63">
        <f>+'815+381 MNB RHS'!I81</f>
        <v>0</v>
      </c>
      <c r="AV49" s="63">
        <f>+'814+245 MNB LHS '!I81</f>
        <v>0</v>
      </c>
      <c r="AW49" s="63">
        <f>+'814+245 MNB RHS'!I81</f>
        <v>0</v>
      </c>
      <c r="AX49" s="63">
        <f>+'814+789 PUP BHS'!I81</f>
        <v>0</v>
      </c>
      <c r="AY49" s="63">
        <f>+'818+574 PUP BHS'!I81</f>
        <v>0</v>
      </c>
      <c r="AZ49" s="63">
        <f>+'821+162 PUP BHS'!I81</f>
        <v>0</v>
      </c>
      <c r="BA49" s="63">
        <f>+'866+228 PUP BHS'!I81</f>
        <v>0</v>
      </c>
      <c r="BB49" s="63">
        <f>+'833+700 VUP LHS'!I81</f>
        <v>0</v>
      </c>
      <c r="BC49" s="63">
        <f>+'833+700 VUP RHS'!I81</f>
        <v>0</v>
      </c>
      <c r="BD49" s="82">
        <f>+'843+964 VUP LHS'!I81</f>
        <v>0</v>
      </c>
      <c r="BE49" s="82">
        <f>+'843+964 VUP RHS'!I81</f>
        <v>0</v>
      </c>
      <c r="BF49" s="63">
        <f>+'827+917 FO BHS'!I81</f>
        <v>0</v>
      </c>
      <c r="BG49" s="63">
        <f>+'856+060 FO UDL'!I81</f>
        <v>0</v>
      </c>
      <c r="BH49" s="63">
        <f>+'872+780 FO LHS'!I81</f>
        <v>0</v>
      </c>
      <c r="BI49" s="63">
        <f>+'872+780 FO RHS'!I81</f>
        <v>0</v>
      </c>
      <c r="BJ49" s="63">
        <f>+'875+680 FO LHS '!I81</f>
        <v>0</v>
      </c>
      <c r="BK49" s="63">
        <f>+'875+680 FO RHS'!I81</f>
        <v>0</v>
      </c>
      <c r="BL49" s="63">
        <f>+'839+656 MJB LHS'!I81</f>
        <v>0</v>
      </c>
      <c r="BM49" s="63">
        <f>+'839+656 MJB RHS'!I81</f>
        <v>0</v>
      </c>
      <c r="BN49" s="63">
        <f>+'866+244 MJB LHS'!I81</f>
        <v>0</v>
      </c>
      <c r="BO49" s="63">
        <f>+'866+244 MJB RHS'!I81</f>
        <v>0</v>
      </c>
      <c r="BP49" s="63">
        <f>+'878+725 ROB LHS'!I81</f>
        <v>0</v>
      </c>
      <c r="BQ49" s="63">
        <f>+'878+725 ROB RHS'!I80</f>
        <v>0</v>
      </c>
      <c r="BR49" s="84">
        <f t="shared" si="1"/>
        <v>0</v>
      </c>
    </row>
    <row r="50" spans="2:70" ht="27.5" hidden="1">
      <c r="B50" s="60">
        <v>48</v>
      </c>
      <c r="C50" s="66" t="s">
        <v>70</v>
      </c>
      <c r="D50" s="1">
        <f t="shared" si="0"/>
        <v>0</v>
      </c>
      <c r="E50" s="1">
        <f>'874+619 LHS MNB '!I84</f>
        <v>0</v>
      </c>
      <c r="F50" s="1">
        <f>'874+619 RHS MNB'!I84</f>
        <v>0</v>
      </c>
      <c r="G50" s="1">
        <f>'871+223 LHS MNB'!I82</f>
        <v>0</v>
      </c>
      <c r="H50" s="63">
        <f>'871+223 RHS MNB'!I82</f>
        <v>0</v>
      </c>
      <c r="I50" s="63">
        <f>'869+999 LHS MNB'!I82</f>
        <v>0</v>
      </c>
      <c r="J50" s="82">
        <f>'864+905 MNB LHS'!I82</f>
        <v>0</v>
      </c>
      <c r="K50" s="63">
        <f>'869+999 RHS MNB'!I82</f>
        <v>0</v>
      </c>
      <c r="L50" s="82">
        <f>'864+905 MNB RHS '!I82</f>
        <v>0</v>
      </c>
      <c r="M50" s="63">
        <f>'864+250 MNB LHS '!I82</f>
        <v>0</v>
      </c>
      <c r="N50" s="63">
        <f>'864+250 MNB RHS'!I82</f>
        <v>0</v>
      </c>
      <c r="O50" s="63">
        <f>'858+884 MNB LHS '!I82</f>
        <v>0</v>
      </c>
      <c r="P50" s="63">
        <f>'858+884 MNB RHS'!I82</f>
        <v>0</v>
      </c>
      <c r="Q50" s="63">
        <f>'856+077 MNB LHS'!I82</f>
        <v>0</v>
      </c>
      <c r="R50" s="63">
        <f>'856+077 MNB RHS'!I82</f>
        <v>0</v>
      </c>
      <c r="S50" s="63">
        <f>'855+824 MNB LHS'!I82</f>
        <v>0</v>
      </c>
      <c r="T50" s="63">
        <f>'855+824 MNB RHS'!I82</f>
        <v>0</v>
      </c>
      <c r="U50" s="82">
        <f>'855+575 MNB LHS'!I82</f>
        <v>0</v>
      </c>
      <c r="V50" s="63">
        <f>'855+575 MNB RHS'!I82</f>
        <v>0</v>
      </c>
      <c r="W50" s="63">
        <f>'854+040 MNB LHS'!I82</f>
        <v>0</v>
      </c>
      <c r="X50" s="63">
        <f>'854+040 MNB RHS'!I82</f>
        <v>0</v>
      </c>
      <c r="Y50" s="63">
        <f>'852+088 MNB RHS'!I82</f>
        <v>0</v>
      </c>
      <c r="Z50" s="63">
        <f>'851+884 MNB LHS'!I82</f>
        <v>0</v>
      </c>
      <c r="AA50" s="63">
        <f>'851+884 MNB RHS'!I82</f>
        <v>0</v>
      </c>
      <c r="AB50" s="63">
        <f>'842+429 MNB LHS'!I82</f>
        <v>0</v>
      </c>
      <c r="AC50" s="82">
        <f>'842+429 MNB RHS'!I82</f>
        <v>0</v>
      </c>
      <c r="AD50" s="82">
        <f>'840+104 MNB LHS'!I82</f>
        <v>0</v>
      </c>
      <c r="AE50" s="82">
        <f>'840+104 MNB RHS'!I82</f>
        <v>0</v>
      </c>
      <c r="AF50" s="63">
        <f>'834+629 MNB LHS'!I82</f>
        <v>0</v>
      </c>
      <c r="AG50" s="63">
        <f>'834+629 MNB RHS'!I82</f>
        <v>0</v>
      </c>
      <c r="AH50" s="63">
        <f>'832+204 MNB LHS'!I82</f>
        <v>0</v>
      </c>
      <c r="AI50" s="63">
        <f>'832+204 MNB RHS'!I82</f>
        <v>0</v>
      </c>
      <c r="AJ50" s="63">
        <f>+'830+758 MNB LHS'!I82</f>
        <v>0</v>
      </c>
      <c r="AK50" s="63">
        <f>+'830+758 MNB RHS'!I82</f>
        <v>0</v>
      </c>
      <c r="AL50" s="63">
        <f>+'828+091 MNB LHS'!I82</f>
        <v>0</v>
      </c>
      <c r="AM50" s="63">
        <f>+'828+091 MNB RHS'!I82</f>
        <v>0</v>
      </c>
      <c r="AN50" s="82">
        <f>+'825+052 MNB LHS)'!I82</f>
        <v>0</v>
      </c>
      <c r="AO50" s="82">
        <f>+'825+052 MNB RHS'!I82</f>
        <v>0</v>
      </c>
      <c r="AP50" s="63">
        <f>+'824+525 MNB LHS'!I82</f>
        <v>0</v>
      </c>
      <c r="AQ50" s="63">
        <f>+'824+525 MNB RHS'!I82</f>
        <v>0</v>
      </c>
      <c r="AR50" s="63">
        <f>+'816+471 MNB LHS'!I82</f>
        <v>0</v>
      </c>
      <c r="AS50" s="63">
        <f>+'816+471 MNB RHS'!I82</f>
        <v>0</v>
      </c>
      <c r="AT50" s="63">
        <f>+'815+381 MNB LHS'!I82</f>
        <v>0</v>
      </c>
      <c r="AU50" s="63">
        <f>+'815+381 MNB RHS'!I82</f>
        <v>0</v>
      </c>
      <c r="AV50" s="63">
        <f>+'814+245 MNB LHS '!I82</f>
        <v>0</v>
      </c>
      <c r="AW50" s="63">
        <f>+'814+245 MNB RHS'!I82</f>
        <v>0</v>
      </c>
      <c r="AX50" s="63">
        <f>+'814+789 PUP BHS'!I82</f>
        <v>0</v>
      </c>
      <c r="AY50" s="63">
        <f>+'818+574 PUP BHS'!I82</f>
        <v>0</v>
      </c>
      <c r="AZ50" s="63">
        <f>+'821+162 PUP BHS'!I82</f>
        <v>0</v>
      </c>
      <c r="BA50" s="63">
        <f>+'866+228 PUP BHS'!I82</f>
        <v>0</v>
      </c>
      <c r="BB50" s="63">
        <f>+'833+700 VUP LHS'!I82</f>
        <v>0</v>
      </c>
      <c r="BC50" s="63">
        <f>+'833+700 VUP RHS'!I82</f>
        <v>0</v>
      </c>
      <c r="BD50" s="82">
        <f>+'843+964 VUP LHS'!I82</f>
        <v>0</v>
      </c>
      <c r="BE50" s="82">
        <f>+'843+964 VUP RHS'!I82</f>
        <v>0</v>
      </c>
      <c r="BF50" s="63">
        <f>+'827+917 FO BHS'!I82</f>
        <v>0</v>
      </c>
      <c r="BG50" s="63">
        <f>+'856+060 FO UDL'!I82</f>
        <v>0</v>
      </c>
      <c r="BH50" s="63">
        <f>+'872+780 FO LHS'!I82</f>
        <v>0</v>
      </c>
      <c r="BI50" s="63">
        <f>+'872+780 FO RHS'!I82</f>
        <v>0</v>
      </c>
      <c r="BJ50" s="63">
        <f>+'875+680 FO LHS '!I82</f>
        <v>0</v>
      </c>
      <c r="BK50" s="63">
        <f>+'875+680 FO RHS'!I82</f>
        <v>0</v>
      </c>
      <c r="BL50" s="63">
        <f>+'839+656 MJB LHS'!I82</f>
        <v>0</v>
      </c>
      <c r="BM50" s="63">
        <f>+'839+656 MJB RHS'!I82</f>
        <v>0</v>
      </c>
      <c r="BN50" s="63">
        <f>+'866+244 MJB LHS'!I82</f>
        <v>0</v>
      </c>
      <c r="BO50" s="63">
        <f>+'866+244 MJB RHS'!I82</f>
        <v>0</v>
      </c>
      <c r="BP50" s="63">
        <f>+'878+725 ROB LHS'!I82</f>
        <v>0</v>
      </c>
      <c r="BQ50" s="63">
        <f>+'878+725 ROB RHS'!I81</f>
        <v>0</v>
      </c>
      <c r="BR50" s="84">
        <f t="shared" si="1"/>
        <v>0</v>
      </c>
    </row>
    <row r="51" spans="2:70" ht="26.5" hidden="1" customHeight="1">
      <c r="B51" s="59">
        <v>49</v>
      </c>
      <c r="C51" s="64" t="s">
        <v>94</v>
      </c>
      <c r="D51" s="1">
        <f t="shared" si="0"/>
        <v>0</v>
      </c>
      <c r="E51" s="1">
        <f>'874+619 LHS MNB '!I85</f>
        <v>0</v>
      </c>
      <c r="F51" s="1">
        <f>'874+619 RHS MNB'!I85</f>
        <v>0</v>
      </c>
      <c r="G51" s="1">
        <f>'871+223 LHS MNB'!I83</f>
        <v>0</v>
      </c>
      <c r="H51" s="63">
        <f>'871+223 RHS MNB'!I83</f>
        <v>0</v>
      </c>
      <c r="I51" s="63">
        <f>'869+999 LHS MNB'!I83</f>
        <v>0</v>
      </c>
      <c r="J51" s="82">
        <f>'864+905 MNB LHS'!I83</f>
        <v>0</v>
      </c>
      <c r="K51" s="63">
        <f>'869+999 RHS MNB'!I83</f>
        <v>0</v>
      </c>
      <c r="L51" s="82">
        <f>'864+905 MNB RHS '!I83</f>
        <v>0</v>
      </c>
      <c r="M51" s="63">
        <f>'864+250 MNB LHS '!I83</f>
        <v>0</v>
      </c>
      <c r="N51" s="63">
        <f>'864+250 MNB RHS'!I83</f>
        <v>0</v>
      </c>
      <c r="O51" s="63">
        <f>'858+884 MNB LHS '!I83</f>
        <v>0</v>
      </c>
      <c r="P51" s="63">
        <f>'858+884 MNB RHS'!I83</f>
        <v>0</v>
      </c>
      <c r="Q51" s="63">
        <f>'856+077 MNB LHS'!I83</f>
        <v>0</v>
      </c>
      <c r="R51" s="63">
        <f>'856+077 MNB RHS'!I83</f>
        <v>0</v>
      </c>
      <c r="S51" s="63">
        <f>'855+824 MNB LHS'!I83</f>
        <v>0</v>
      </c>
      <c r="T51" s="63">
        <f>'855+824 MNB RHS'!I83</f>
        <v>0</v>
      </c>
      <c r="U51" s="82">
        <f>'855+575 MNB LHS'!I83</f>
        <v>0</v>
      </c>
      <c r="V51" s="63">
        <f>'855+575 MNB RHS'!I83</f>
        <v>0</v>
      </c>
      <c r="W51" s="63">
        <f>'854+040 MNB LHS'!I83</f>
        <v>0</v>
      </c>
      <c r="X51" s="63">
        <f>'854+040 MNB RHS'!I83</f>
        <v>0</v>
      </c>
      <c r="Y51" s="63">
        <f>'852+088 MNB RHS'!I83</f>
        <v>0</v>
      </c>
      <c r="Z51" s="63">
        <f>'851+884 MNB LHS'!I83</f>
        <v>0</v>
      </c>
      <c r="AA51" s="63">
        <f>'851+884 MNB RHS'!I83</f>
        <v>0</v>
      </c>
      <c r="AB51" s="63">
        <f>'842+429 MNB LHS'!I83</f>
        <v>0</v>
      </c>
      <c r="AC51" s="82">
        <f>'842+429 MNB RHS'!I83</f>
        <v>0</v>
      </c>
      <c r="AD51" s="82">
        <f>'840+104 MNB LHS'!I83</f>
        <v>0</v>
      </c>
      <c r="AE51" s="82">
        <f>'840+104 MNB RHS'!I83</f>
        <v>0</v>
      </c>
      <c r="AF51" s="63">
        <f>'834+629 MNB LHS'!I83</f>
        <v>0</v>
      </c>
      <c r="AG51" s="63">
        <f>'834+629 MNB RHS'!I83</f>
        <v>0</v>
      </c>
      <c r="AH51" s="63">
        <f>'832+204 MNB LHS'!I83</f>
        <v>0</v>
      </c>
      <c r="AI51" s="63">
        <f>'832+204 MNB RHS'!I83</f>
        <v>0</v>
      </c>
      <c r="AJ51" s="63">
        <f>+'830+758 MNB LHS'!I83</f>
        <v>0</v>
      </c>
      <c r="AK51" s="63">
        <f>+'830+758 MNB RHS'!I83</f>
        <v>0</v>
      </c>
      <c r="AL51" s="63">
        <f>+'828+091 MNB LHS'!I83</f>
        <v>0</v>
      </c>
      <c r="AM51" s="63">
        <f>+'828+091 MNB RHS'!I83</f>
        <v>0</v>
      </c>
      <c r="AN51" s="82">
        <f>+'825+052 MNB LHS)'!I83</f>
        <v>0</v>
      </c>
      <c r="AO51" s="82">
        <f>+'825+052 MNB RHS'!I83</f>
        <v>0</v>
      </c>
      <c r="AP51" s="63">
        <f>+'824+525 MNB LHS'!I83</f>
        <v>0</v>
      </c>
      <c r="AQ51" s="63">
        <f>+'824+525 MNB RHS'!I83</f>
        <v>0</v>
      </c>
      <c r="AR51" s="63">
        <f>+'816+471 MNB LHS'!I83</f>
        <v>0</v>
      </c>
      <c r="AS51" s="63">
        <f>+'816+471 MNB RHS'!I83</f>
        <v>0</v>
      </c>
      <c r="AT51" s="63">
        <f>+'815+381 MNB LHS'!I83</f>
        <v>0</v>
      </c>
      <c r="AU51" s="63">
        <f>+'815+381 MNB RHS'!I83</f>
        <v>0</v>
      </c>
      <c r="AV51" s="63">
        <f>+'814+245 MNB LHS '!I83</f>
        <v>0</v>
      </c>
      <c r="AW51" s="63">
        <f>+'814+245 MNB RHS'!I83</f>
        <v>0</v>
      </c>
      <c r="AX51" s="63">
        <f>+'814+789 PUP BHS'!I83</f>
        <v>0</v>
      </c>
      <c r="AY51" s="63">
        <f>+'818+574 PUP BHS'!I83</f>
        <v>0</v>
      </c>
      <c r="AZ51" s="63">
        <f>+'821+162 PUP BHS'!I83</f>
        <v>0</v>
      </c>
      <c r="BA51" s="63">
        <f>+'866+228 PUP BHS'!I83</f>
        <v>0</v>
      </c>
      <c r="BB51" s="63">
        <f>+'833+700 VUP LHS'!I83</f>
        <v>0</v>
      </c>
      <c r="BC51" s="63">
        <f>+'833+700 VUP RHS'!I83</f>
        <v>0</v>
      </c>
      <c r="BD51" s="82">
        <f>+'843+964 VUP LHS'!I83</f>
        <v>0</v>
      </c>
      <c r="BE51" s="82">
        <f>+'843+964 VUP RHS'!I83</f>
        <v>0</v>
      </c>
      <c r="BF51" s="63">
        <f>+'827+917 FO BHS'!I83</f>
        <v>0</v>
      </c>
      <c r="BG51" s="63">
        <f>+'856+060 FO UDL'!I83</f>
        <v>0</v>
      </c>
      <c r="BH51" s="63">
        <f>+'872+780 FO LHS'!I83</f>
        <v>0</v>
      </c>
      <c r="BI51" s="63">
        <f>+'872+780 FO RHS'!I83</f>
        <v>0</v>
      </c>
      <c r="BJ51" s="63">
        <f>+'875+680 FO LHS '!I83</f>
        <v>0</v>
      </c>
      <c r="BK51" s="63">
        <f>+'875+680 FO RHS'!I83</f>
        <v>0</v>
      </c>
      <c r="BL51" s="63">
        <f>+'839+656 MJB LHS'!I83</f>
        <v>0</v>
      </c>
      <c r="BM51" s="63">
        <f>+'839+656 MJB RHS'!I83</f>
        <v>0</v>
      </c>
      <c r="BN51" s="63">
        <f>+'866+244 MJB LHS'!I83</f>
        <v>0</v>
      </c>
      <c r="BO51" s="63">
        <f>+'866+244 MJB RHS'!I83</f>
        <v>0</v>
      </c>
      <c r="BP51" s="63">
        <f>+'878+725 ROB LHS'!I83</f>
        <v>0</v>
      </c>
      <c r="BQ51" s="63">
        <f>+'878+725 ROB RHS'!I82</f>
        <v>0</v>
      </c>
      <c r="BR51" s="84">
        <f t="shared" si="1"/>
        <v>0</v>
      </c>
    </row>
    <row r="52" spans="2:70" ht="27.5" hidden="1">
      <c r="B52" s="59">
        <v>50</v>
      </c>
      <c r="C52" s="64" t="s">
        <v>95</v>
      </c>
      <c r="D52" s="1">
        <f t="shared" si="0"/>
        <v>0</v>
      </c>
      <c r="E52" s="1">
        <f>'874+619 LHS MNB '!I86</f>
        <v>0</v>
      </c>
      <c r="F52" s="1">
        <f>'874+619 RHS MNB'!I86</f>
        <v>0</v>
      </c>
      <c r="G52" s="1">
        <f>'871+223 LHS MNB'!I84</f>
        <v>0</v>
      </c>
      <c r="H52" s="63">
        <f>'871+223 RHS MNB'!I84</f>
        <v>0</v>
      </c>
      <c r="I52" s="63">
        <f>'869+999 LHS MNB'!I84</f>
        <v>0</v>
      </c>
      <c r="J52" s="82">
        <f>'864+905 MNB LHS'!I84</f>
        <v>0</v>
      </c>
      <c r="K52" s="63">
        <f>'869+999 RHS MNB'!I84</f>
        <v>0</v>
      </c>
      <c r="L52" s="82">
        <f>'864+905 MNB RHS '!I84</f>
        <v>0</v>
      </c>
      <c r="M52" s="63">
        <f>'864+250 MNB LHS '!I84</f>
        <v>0</v>
      </c>
      <c r="N52" s="63">
        <f>'864+250 MNB RHS'!I84</f>
        <v>0</v>
      </c>
      <c r="O52" s="63">
        <f>'858+884 MNB LHS '!I84</f>
        <v>0</v>
      </c>
      <c r="P52" s="63">
        <f>'858+884 MNB RHS'!I84</f>
        <v>0</v>
      </c>
      <c r="Q52" s="63">
        <f>'856+077 MNB LHS'!I84</f>
        <v>0</v>
      </c>
      <c r="R52" s="63">
        <f>'856+077 MNB RHS'!I84</f>
        <v>0</v>
      </c>
      <c r="S52" s="63">
        <f>'855+824 MNB LHS'!I84</f>
        <v>0</v>
      </c>
      <c r="T52" s="63">
        <f>'855+824 MNB RHS'!I84</f>
        <v>0</v>
      </c>
      <c r="U52" s="82">
        <f>'855+575 MNB LHS'!I84</f>
        <v>0</v>
      </c>
      <c r="V52" s="63">
        <f>'855+575 MNB RHS'!I84</f>
        <v>0</v>
      </c>
      <c r="W52" s="63">
        <f>'854+040 MNB LHS'!I84</f>
        <v>0</v>
      </c>
      <c r="X52" s="63">
        <f>'854+040 MNB RHS'!I84</f>
        <v>0</v>
      </c>
      <c r="Y52" s="63">
        <f>'852+088 MNB RHS'!I84</f>
        <v>0</v>
      </c>
      <c r="Z52" s="63">
        <f>'851+884 MNB LHS'!I84</f>
        <v>0</v>
      </c>
      <c r="AA52" s="63">
        <f>'851+884 MNB RHS'!I84</f>
        <v>0</v>
      </c>
      <c r="AB52" s="63">
        <f>'842+429 MNB LHS'!I84</f>
        <v>0</v>
      </c>
      <c r="AC52" s="82">
        <f>'842+429 MNB RHS'!I84</f>
        <v>0</v>
      </c>
      <c r="AD52" s="82">
        <f>'840+104 MNB LHS'!I84</f>
        <v>0</v>
      </c>
      <c r="AE52" s="82">
        <f>'840+104 MNB RHS'!I84</f>
        <v>0</v>
      </c>
      <c r="AF52" s="63">
        <f>'834+629 MNB LHS'!I84</f>
        <v>0</v>
      </c>
      <c r="AG52" s="63">
        <f>'834+629 MNB RHS'!I84</f>
        <v>0</v>
      </c>
      <c r="AH52" s="63">
        <f>'832+204 MNB LHS'!I84</f>
        <v>0</v>
      </c>
      <c r="AI52" s="63">
        <f>'832+204 MNB RHS'!I84</f>
        <v>0</v>
      </c>
      <c r="AJ52" s="63">
        <f>+'830+758 MNB LHS'!I84</f>
        <v>0</v>
      </c>
      <c r="AK52" s="63">
        <f>+'830+758 MNB RHS'!I84</f>
        <v>0</v>
      </c>
      <c r="AL52" s="63">
        <f>+'828+091 MNB LHS'!I84</f>
        <v>0</v>
      </c>
      <c r="AM52" s="63">
        <f>+'828+091 MNB RHS'!I84</f>
        <v>0</v>
      </c>
      <c r="AN52" s="82">
        <f>+'825+052 MNB LHS)'!I84</f>
        <v>0</v>
      </c>
      <c r="AO52" s="82">
        <f>+'825+052 MNB RHS'!I84</f>
        <v>0</v>
      </c>
      <c r="AP52" s="63">
        <f>+'824+525 MNB LHS'!I84</f>
        <v>0</v>
      </c>
      <c r="AQ52" s="63">
        <f>+'824+525 MNB RHS'!I84</f>
        <v>0</v>
      </c>
      <c r="AR52" s="63">
        <f>+'816+471 MNB LHS'!I84</f>
        <v>0</v>
      </c>
      <c r="AS52" s="63">
        <f>+'816+471 MNB RHS'!I84</f>
        <v>0</v>
      </c>
      <c r="AT52" s="63">
        <f>+'815+381 MNB LHS'!I84</f>
        <v>0</v>
      </c>
      <c r="AU52" s="63">
        <f>+'815+381 MNB RHS'!I84</f>
        <v>0</v>
      </c>
      <c r="AV52" s="63">
        <f>+'814+245 MNB LHS '!I84</f>
        <v>0</v>
      </c>
      <c r="AW52" s="63">
        <f>+'814+245 MNB RHS'!I84</f>
        <v>0</v>
      </c>
      <c r="AX52" s="63">
        <f>+'814+789 PUP BHS'!I84</f>
        <v>0</v>
      </c>
      <c r="AY52" s="63">
        <f>+'818+574 PUP BHS'!I84</f>
        <v>0</v>
      </c>
      <c r="AZ52" s="63">
        <f>+'821+162 PUP BHS'!I84</f>
        <v>0</v>
      </c>
      <c r="BA52" s="63">
        <f>+'866+228 PUP BHS'!I84</f>
        <v>0</v>
      </c>
      <c r="BB52" s="63">
        <f>+'833+700 VUP LHS'!I84</f>
        <v>0</v>
      </c>
      <c r="BC52" s="63">
        <f>+'833+700 VUP RHS'!I84</f>
        <v>0</v>
      </c>
      <c r="BD52" s="82">
        <f>+'843+964 VUP LHS'!I84</f>
        <v>0</v>
      </c>
      <c r="BE52" s="82">
        <f>+'843+964 VUP RHS'!I84</f>
        <v>0</v>
      </c>
      <c r="BF52" s="63">
        <f>+'827+917 FO BHS'!I84</f>
        <v>0</v>
      </c>
      <c r="BG52" s="63">
        <f>+'856+060 FO UDL'!I84</f>
        <v>0</v>
      </c>
      <c r="BH52" s="63">
        <f>+'872+780 FO LHS'!I84</f>
        <v>0</v>
      </c>
      <c r="BI52" s="63">
        <f>+'872+780 FO RHS'!I84</f>
        <v>0</v>
      </c>
      <c r="BJ52" s="63">
        <f>+'875+680 FO LHS '!I84</f>
        <v>0</v>
      </c>
      <c r="BK52" s="63">
        <f>+'875+680 FO RHS'!I84</f>
        <v>0</v>
      </c>
      <c r="BL52" s="63">
        <f>+'839+656 MJB LHS'!I84</f>
        <v>0</v>
      </c>
      <c r="BM52" s="63">
        <f>+'839+656 MJB RHS'!I84</f>
        <v>0</v>
      </c>
      <c r="BN52" s="63">
        <f>+'866+244 MJB LHS'!I84</f>
        <v>0</v>
      </c>
      <c r="BO52" s="63">
        <f>+'866+244 MJB RHS'!I84</f>
        <v>0</v>
      </c>
      <c r="BP52" s="63">
        <f>+'878+725 ROB LHS'!I84</f>
        <v>0</v>
      </c>
      <c r="BQ52" s="63">
        <f>+'878+725 ROB RHS'!I83</f>
        <v>0</v>
      </c>
      <c r="BR52" s="84">
        <f t="shared" si="1"/>
        <v>0</v>
      </c>
    </row>
    <row r="53" spans="2:70" ht="27.5" hidden="1">
      <c r="B53" s="59">
        <v>51</v>
      </c>
      <c r="C53" s="67" t="s">
        <v>96</v>
      </c>
      <c r="D53" s="1">
        <f t="shared" si="0"/>
        <v>0</v>
      </c>
      <c r="E53" s="1">
        <v>0</v>
      </c>
      <c r="F53" s="1">
        <v>0</v>
      </c>
      <c r="G53" s="1">
        <v>0</v>
      </c>
      <c r="H53" s="63">
        <v>0</v>
      </c>
      <c r="I53" s="63">
        <v>0</v>
      </c>
      <c r="J53" s="82">
        <v>0</v>
      </c>
      <c r="K53" s="63">
        <v>0</v>
      </c>
      <c r="L53" s="82">
        <v>0</v>
      </c>
      <c r="M53" s="63">
        <v>0</v>
      </c>
      <c r="N53" s="63">
        <v>0</v>
      </c>
      <c r="O53" s="63">
        <v>0</v>
      </c>
      <c r="P53" s="63">
        <v>0</v>
      </c>
      <c r="Q53" s="63">
        <v>0</v>
      </c>
      <c r="R53" s="63">
        <v>0</v>
      </c>
      <c r="S53" s="63">
        <v>0</v>
      </c>
      <c r="T53" s="63">
        <v>0</v>
      </c>
      <c r="U53" s="82">
        <v>0</v>
      </c>
      <c r="V53" s="63">
        <v>0</v>
      </c>
      <c r="W53" s="63">
        <v>0</v>
      </c>
      <c r="X53" s="63">
        <v>0</v>
      </c>
      <c r="Y53" s="63">
        <v>0</v>
      </c>
      <c r="Z53" s="63">
        <v>0</v>
      </c>
      <c r="AA53" s="63">
        <v>0</v>
      </c>
      <c r="AB53" s="63">
        <v>0</v>
      </c>
      <c r="AC53" s="82">
        <v>0</v>
      </c>
      <c r="AD53" s="82">
        <v>0</v>
      </c>
      <c r="AE53" s="82">
        <v>0</v>
      </c>
      <c r="AF53" s="63">
        <v>0</v>
      </c>
      <c r="AG53" s="63">
        <v>0</v>
      </c>
      <c r="AH53" s="63">
        <v>0</v>
      </c>
      <c r="AI53" s="63">
        <v>0</v>
      </c>
      <c r="AJ53" s="63">
        <v>0</v>
      </c>
      <c r="AK53" s="63">
        <v>0</v>
      </c>
      <c r="AL53" s="63">
        <v>0</v>
      </c>
      <c r="AM53" s="63">
        <v>0</v>
      </c>
      <c r="AN53" s="82">
        <v>0</v>
      </c>
      <c r="AO53" s="82">
        <v>0</v>
      </c>
      <c r="AP53" s="63">
        <v>0</v>
      </c>
      <c r="AQ53" s="63">
        <v>0</v>
      </c>
      <c r="AR53" s="63">
        <v>0</v>
      </c>
      <c r="AS53" s="63">
        <v>0</v>
      </c>
      <c r="AT53" s="63">
        <v>0</v>
      </c>
      <c r="AU53" s="63">
        <v>0</v>
      </c>
      <c r="AV53" s="63">
        <v>0</v>
      </c>
      <c r="AW53" s="63">
        <v>0</v>
      </c>
      <c r="AX53" s="63">
        <v>0</v>
      </c>
      <c r="AY53" s="63">
        <v>0</v>
      </c>
      <c r="AZ53" s="63">
        <v>0</v>
      </c>
      <c r="BA53" s="63">
        <v>0</v>
      </c>
      <c r="BB53" s="63">
        <v>0</v>
      </c>
      <c r="BC53" s="63">
        <v>0</v>
      </c>
      <c r="BD53" s="82">
        <v>0</v>
      </c>
      <c r="BE53" s="82">
        <v>0</v>
      </c>
      <c r="BF53" s="63">
        <v>0</v>
      </c>
      <c r="BG53" s="63">
        <v>0</v>
      </c>
      <c r="BH53" s="63">
        <v>0</v>
      </c>
      <c r="BI53" s="63">
        <v>0</v>
      </c>
      <c r="BJ53" s="63">
        <v>0</v>
      </c>
      <c r="BK53" s="63">
        <v>0</v>
      </c>
      <c r="BL53" s="63">
        <v>0</v>
      </c>
      <c r="BM53" s="63">
        <v>0</v>
      </c>
      <c r="BN53" s="63">
        <v>0</v>
      </c>
      <c r="BO53" s="63">
        <v>0</v>
      </c>
      <c r="BP53" s="63">
        <v>0</v>
      </c>
      <c r="BQ53" s="63">
        <v>0</v>
      </c>
      <c r="BR53" s="84">
        <f t="shared" si="1"/>
        <v>0</v>
      </c>
    </row>
    <row r="54" spans="2:70" ht="27.5" hidden="1">
      <c r="B54" s="59">
        <v>52</v>
      </c>
      <c r="C54" s="67" t="s">
        <v>97</v>
      </c>
      <c r="D54" s="1">
        <f t="shared" si="0"/>
        <v>0</v>
      </c>
      <c r="E54" s="1">
        <f>'874+619 LHS MNB '!I88</f>
        <v>0</v>
      </c>
      <c r="F54" s="1">
        <f>'874+619 RHS MNB'!I88</f>
        <v>0</v>
      </c>
      <c r="G54" s="1">
        <f>'871+223 LHS MNB'!I86</f>
        <v>0</v>
      </c>
      <c r="H54" s="63">
        <f>'871+223 RHS MNB'!I86</f>
        <v>0</v>
      </c>
      <c r="I54" s="63">
        <f>'869+999 LHS MNB'!I86</f>
        <v>0</v>
      </c>
      <c r="J54" s="82">
        <f>'864+905 MNB LHS'!I86</f>
        <v>0</v>
      </c>
      <c r="K54" s="63">
        <f>'869+999 RHS MNB'!I86</f>
        <v>0</v>
      </c>
      <c r="L54" s="82">
        <f>'864+905 MNB RHS '!I86</f>
        <v>0</v>
      </c>
      <c r="M54" s="63">
        <f>'864+250 MNB LHS '!I86</f>
        <v>0</v>
      </c>
      <c r="N54" s="63">
        <f>'864+250 MNB RHS'!I86</f>
        <v>0</v>
      </c>
      <c r="O54" s="63">
        <f>'858+884 MNB LHS '!I86</f>
        <v>0</v>
      </c>
      <c r="P54" s="63">
        <f>'858+884 MNB RHS'!I86</f>
        <v>0</v>
      </c>
      <c r="Q54" s="63">
        <f>'856+077 MNB LHS'!I86</f>
        <v>0</v>
      </c>
      <c r="R54" s="63">
        <f>'856+077 MNB RHS'!I86</f>
        <v>0</v>
      </c>
      <c r="S54" s="63">
        <f>'855+824 MNB LHS'!I86</f>
        <v>0</v>
      </c>
      <c r="T54" s="63">
        <f>'855+824 MNB RHS'!I86</f>
        <v>0</v>
      </c>
      <c r="U54" s="82">
        <f>'855+575 MNB LHS'!I86</f>
        <v>0</v>
      </c>
      <c r="V54" s="63">
        <f>'855+575 MNB RHS'!I86</f>
        <v>0</v>
      </c>
      <c r="W54" s="63">
        <f>'854+040 MNB LHS'!I86</f>
        <v>0</v>
      </c>
      <c r="X54" s="63">
        <f>'854+040 MNB RHS'!I86</f>
        <v>0</v>
      </c>
      <c r="Y54" s="63">
        <f>'852+088 MNB RHS'!I86</f>
        <v>0</v>
      </c>
      <c r="Z54" s="63">
        <f>'851+884 MNB LHS'!I86</f>
        <v>0</v>
      </c>
      <c r="AA54" s="63">
        <f>'851+884 MNB RHS'!I86</f>
        <v>0</v>
      </c>
      <c r="AB54" s="63">
        <f>'842+429 MNB LHS'!I86</f>
        <v>0</v>
      </c>
      <c r="AC54" s="82">
        <f>'842+429 MNB RHS'!I86</f>
        <v>0</v>
      </c>
      <c r="AD54" s="82">
        <f>'840+104 MNB LHS'!I86</f>
        <v>0</v>
      </c>
      <c r="AE54" s="82">
        <f>'840+104 MNB RHS'!I86</f>
        <v>0</v>
      </c>
      <c r="AF54" s="63">
        <f>'834+629 MNB LHS'!I86</f>
        <v>0</v>
      </c>
      <c r="AG54" s="63">
        <f>'834+629 MNB RHS'!I86</f>
        <v>0</v>
      </c>
      <c r="AH54" s="63">
        <f>'832+204 MNB LHS'!I86</f>
        <v>0</v>
      </c>
      <c r="AI54" s="63">
        <f>'832+204 MNB RHS'!I86</f>
        <v>0</v>
      </c>
      <c r="AJ54" s="63">
        <f>+'830+758 MNB LHS'!I86</f>
        <v>0</v>
      </c>
      <c r="AK54" s="63">
        <f>+'830+758 MNB RHS'!I86</f>
        <v>0</v>
      </c>
      <c r="AL54" s="63">
        <f>+'828+091 MNB LHS'!I86</f>
        <v>0</v>
      </c>
      <c r="AM54" s="63">
        <f>+'828+091 MNB RHS'!I86</f>
        <v>0</v>
      </c>
      <c r="AN54" s="82">
        <f>+'825+052 MNB LHS)'!I86</f>
        <v>0</v>
      </c>
      <c r="AO54" s="82">
        <f>+'825+052 MNB RHS'!I86</f>
        <v>0</v>
      </c>
      <c r="AP54" s="63">
        <f>+'824+525 MNB LHS'!I86</f>
        <v>0</v>
      </c>
      <c r="AQ54" s="63">
        <f>+'824+525 MNB RHS'!I86</f>
        <v>0</v>
      </c>
      <c r="AR54" s="63">
        <f>+'816+471 MNB LHS'!I86</f>
        <v>0</v>
      </c>
      <c r="AS54" s="63">
        <f>+'816+471 MNB RHS'!I86</f>
        <v>0</v>
      </c>
      <c r="AT54" s="63">
        <f>+'815+381 MNB LHS'!I86</f>
        <v>0</v>
      </c>
      <c r="AU54" s="63">
        <f>+'815+381 MNB RHS'!I86</f>
        <v>0</v>
      </c>
      <c r="AV54" s="63">
        <f>+'814+245 MNB LHS '!I86</f>
        <v>0</v>
      </c>
      <c r="AW54" s="63">
        <f>+'814+245 MNB RHS'!I86</f>
        <v>0</v>
      </c>
      <c r="AX54" s="63">
        <f>+'814+789 PUP BHS'!I86</f>
        <v>0</v>
      </c>
      <c r="AY54" s="63">
        <f>+'818+574 PUP BHS'!I86</f>
        <v>0</v>
      </c>
      <c r="AZ54" s="63">
        <f>+'821+162 PUP BHS'!I86</f>
        <v>0</v>
      </c>
      <c r="BA54" s="63">
        <f>+'866+228 PUP BHS'!I86</f>
        <v>0</v>
      </c>
      <c r="BB54" s="63">
        <f>+'833+700 VUP LHS'!I86</f>
        <v>0</v>
      </c>
      <c r="BC54" s="63">
        <f>+'833+700 VUP RHS'!I86</f>
        <v>0</v>
      </c>
      <c r="BD54" s="82">
        <f>+'843+964 VUP LHS'!I86</f>
        <v>0</v>
      </c>
      <c r="BE54" s="82">
        <f>+'843+964 VUP RHS'!I86</f>
        <v>0</v>
      </c>
      <c r="BF54" s="63">
        <f>+'827+917 FO BHS'!I86</f>
        <v>0</v>
      </c>
      <c r="BG54" s="63">
        <f>+'856+060 FO UDL'!I86</f>
        <v>0</v>
      </c>
      <c r="BH54" s="63">
        <f>+'872+780 FO LHS'!I86</f>
        <v>0</v>
      </c>
      <c r="BI54" s="63">
        <f>+'872+780 FO RHS'!I86</f>
        <v>0</v>
      </c>
      <c r="BJ54" s="63">
        <f>+'875+680 FO LHS '!I86</f>
        <v>0</v>
      </c>
      <c r="BK54" s="63">
        <f>+'875+680 FO RHS'!I86</f>
        <v>0</v>
      </c>
      <c r="BL54" s="63">
        <f>+'839+656 MJB LHS'!I86</f>
        <v>0</v>
      </c>
      <c r="BM54" s="63">
        <f>+'839+656 MJB RHS'!I86</f>
        <v>0</v>
      </c>
      <c r="BN54" s="63">
        <f>+'866+244 MJB LHS'!I86</f>
        <v>0</v>
      </c>
      <c r="BO54" s="63">
        <f>+'866+244 MJB RHS'!I86</f>
        <v>0</v>
      </c>
      <c r="BP54" s="63">
        <f>+'878+725 ROB LHS'!I86</f>
        <v>0</v>
      </c>
      <c r="BQ54" s="63">
        <f>+'878+725 ROB RHS'!I85</f>
        <v>0</v>
      </c>
      <c r="BR54" s="84">
        <f t="shared" si="1"/>
        <v>0</v>
      </c>
    </row>
    <row r="55" spans="2:70" ht="28" hidden="1" thickBot="1">
      <c r="B55" s="73">
        <v>53</v>
      </c>
      <c r="C55" s="74" t="s">
        <v>98</v>
      </c>
      <c r="D55" s="1">
        <f t="shared" si="0"/>
        <v>0</v>
      </c>
      <c r="E55" s="1">
        <f>'874+619 LHS MNB '!I89</f>
        <v>0</v>
      </c>
      <c r="F55" s="75">
        <f>'874+619 RHS MNB'!I89</f>
        <v>0</v>
      </c>
      <c r="G55" s="75">
        <f>'871+223 LHS MNB'!I87</f>
        <v>0</v>
      </c>
      <c r="H55" s="63">
        <f>'871+223 RHS MNB'!I87</f>
        <v>0</v>
      </c>
      <c r="I55" s="63">
        <f>'869+999 LHS MNB'!I87</f>
        <v>0</v>
      </c>
      <c r="J55" s="82">
        <f>'864+905 MNB LHS'!I87</f>
        <v>0</v>
      </c>
      <c r="K55" s="63">
        <f>'869+999 RHS MNB'!I87</f>
        <v>0</v>
      </c>
      <c r="L55" s="82">
        <f>'864+905 MNB RHS '!I87</f>
        <v>0</v>
      </c>
      <c r="M55" s="63">
        <f>'864+250 MNB LHS '!I87</f>
        <v>0</v>
      </c>
      <c r="N55" s="63">
        <f>'864+250 MNB RHS'!I87</f>
        <v>0</v>
      </c>
      <c r="O55" s="63">
        <f>'858+884 MNB LHS '!I87</f>
        <v>0</v>
      </c>
      <c r="P55" s="63">
        <f>'858+884 MNB RHS'!I87</f>
        <v>0</v>
      </c>
      <c r="Q55" s="76">
        <f>'856+077 MNB LHS'!I87</f>
        <v>0</v>
      </c>
      <c r="R55" s="63">
        <f>'856+077 MNB RHS'!I87</f>
        <v>0</v>
      </c>
      <c r="S55" s="63">
        <v>0</v>
      </c>
      <c r="T55" s="63">
        <v>0</v>
      </c>
      <c r="U55" s="82">
        <f>'855+575 MNB LHS'!I87</f>
        <v>0</v>
      </c>
      <c r="V55" s="63">
        <f>'855+575 MNB RHS'!I87</f>
        <v>0</v>
      </c>
      <c r="W55" s="63">
        <f>'854+040 MNB LHS'!I87</f>
        <v>0</v>
      </c>
      <c r="X55" s="63">
        <f>'854+040 MNB RHS'!I87</f>
        <v>0</v>
      </c>
      <c r="Y55" s="76">
        <f>'852+088 MNB RHS'!I87</f>
        <v>0</v>
      </c>
      <c r="Z55" s="76">
        <f>'851+884 MNB LHS'!I87</f>
        <v>0</v>
      </c>
      <c r="AA55" s="76">
        <f>'851+884 MNB RHS'!I87</f>
        <v>0</v>
      </c>
      <c r="AB55" s="76">
        <f>'842+429 MNB LHS'!I87</f>
        <v>0</v>
      </c>
      <c r="AC55" s="86">
        <f>'842+429 MNB RHS'!I87</f>
        <v>0</v>
      </c>
      <c r="AD55" s="86">
        <f>'840+104 MNB LHS'!I87</f>
        <v>0</v>
      </c>
      <c r="AE55" s="86">
        <f>'840+104 MNB RHS'!I87</f>
        <v>0</v>
      </c>
      <c r="AF55" s="76">
        <f>'834+629 MNB LHS'!I87</f>
        <v>0</v>
      </c>
      <c r="AG55" s="76">
        <f>'834+629 MNB RHS'!I87</f>
        <v>0</v>
      </c>
      <c r="AH55" s="63">
        <f>'832+204 MNB LHS'!I87</f>
        <v>0</v>
      </c>
      <c r="AI55" s="63">
        <f>'832+204 MNB RHS'!I87</f>
        <v>0</v>
      </c>
      <c r="AJ55" s="63">
        <f>+'830+758 MNB LHS'!I87</f>
        <v>0</v>
      </c>
      <c r="AK55" s="63">
        <f>+'830+758 MNB RHS'!I87</f>
        <v>0</v>
      </c>
      <c r="AL55" s="63">
        <f>+'828+091 MNB LHS'!I87</f>
        <v>0</v>
      </c>
      <c r="AM55" s="63">
        <f>+'828+091 MNB RHS'!I87</f>
        <v>0</v>
      </c>
      <c r="AN55" s="82">
        <f>+'825+052 MNB LHS)'!I87</f>
        <v>0</v>
      </c>
      <c r="AO55" s="82">
        <f>+'825+052 MNB RHS'!I87</f>
        <v>0</v>
      </c>
      <c r="AP55" s="63">
        <f>+'824+525 MNB LHS'!I87</f>
        <v>0</v>
      </c>
      <c r="AQ55" s="63">
        <f>+'824+525 MNB RHS'!I87</f>
        <v>0</v>
      </c>
      <c r="AR55" s="63">
        <f>+'816+471 MNB LHS'!I87</f>
        <v>0</v>
      </c>
      <c r="AS55" s="63">
        <f>+'816+471 MNB RHS'!I87</f>
        <v>0</v>
      </c>
      <c r="AT55" s="63">
        <f>+'815+381 MNB LHS'!I87</f>
        <v>0</v>
      </c>
      <c r="AU55" s="63">
        <f>+'815+381 MNB RHS'!I87</f>
        <v>0</v>
      </c>
      <c r="AV55" s="63">
        <f>+'814+245 MNB LHS '!I87</f>
        <v>0</v>
      </c>
      <c r="AW55" s="63">
        <f>+'814+245 MNB RHS'!I87</f>
        <v>0</v>
      </c>
      <c r="AX55" s="63">
        <f>+'814+789 PUP BHS'!I87</f>
        <v>0</v>
      </c>
      <c r="AY55" s="63">
        <f>+'818+574 PUP BHS'!I87</f>
        <v>0</v>
      </c>
      <c r="AZ55" s="63">
        <f>+'821+162 PUP BHS'!I87</f>
        <v>0</v>
      </c>
      <c r="BA55" s="63">
        <f>+'866+228 PUP BHS'!I87</f>
        <v>0</v>
      </c>
      <c r="BB55" s="63">
        <f>+'833+700 VUP LHS'!I87</f>
        <v>0</v>
      </c>
      <c r="BC55" s="63">
        <f>+'833+700 VUP RHS'!I87</f>
        <v>0</v>
      </c>
      <c r="BD55" s="82">
        <f>+'843+964 VUP LHS'!I87</f>
        <v>0</v>
      </c>
      <c r="BE55" s="82">
        <f>+'843+964 VUP RHS'!I87</f>
        <v>0</v>
      </c>
      <c r="BF55" s="63">
        <f>+'827+917 FO BHS'!I87</f>
        <v>0</v>
      </c>
      <c r="BG55" s="63">
        <f>+'856+060 FO UDL'!I87</f>
        <v>0</v>
      </c>
      <c r="BH55" s="63">
        <f>+'872+780 FO LHS'!I87</f>
        <v>0</v>
      </c>
      <c r="BI55" s="63">
        <f>+'872+780 FO RHS'!I87</f>
        <v>0</v>
      </c>
      <c r="BJ55" s="63">
        <f>+'875+680 FO LHS '!I87</f>
        <v>0</v>
      </c>
      <c r="BK55" s="63">
        <f>+'875+680 FO RHS'!I87</f>
        <v>0</v>
      </c>
      <c r="BL55" s="63">
        <f>+'839+656 MJB LHS'!I87</f>
        <v>0</v>
      </c>
      <c r="BM55" s="63">
        <f>+'839+656 MJB RHS'!I87</f>
        <v>0</v>
      </c>
      <c r="BN55" s="63">
        <f>+'866+244 MJB LHS'!I87</f>
        <v>0</v>
      </c>
      <c r="BO55" s="63">
        <f>+'866+244 MJB RHS'!I87</f>
        <v>0</v>
      </c>
      <c r="BP55" s="63">
        <f>+'878+725 ROB LHS'!I87</f>
        <v>0</v>
      </c>
      <c r="BQ55" s="63">
        <f>+'878+725 ROB RHS'!I86</f>
        <v>0</v>
      </c>
      <c r="BR55" s="84">
        <f t="shared" si="1"/>
        <v>0</v>
      </c>
    </row>
    <row r="56" spans="2:70" ht="27.5" hidden="1">
      <c r="B56" s="70"/>
      <c r="C56" s="71"/>
      <c r="D56" s="1">
        <f t="shared" si="0"/>
        <v>0</v>
      </c>
      <c r="E56" s="72"/>
      <c r="F56" s="72"/>
      <c r="G56" s="72"/>
      <c r="H56" s="72"/>
      <c r="I56" s="72"/>
      <c r="J56" s="85"/>
      <c r="K56" s="72"/>
      <c r="L56" s="85"/>
      <c r="M56" s="72"/>
      <c r="N56" s="72"/>
      <c r="O56" s="72"/>
      <c r="P56" s="72"/>
      <c r="Q56" s="72"/>
      <c r="R56" s="72"/>
      <c r="S56" s="72"/>
      <c r="T56" s="72"/>
      <c r="U56" s="85"/>
      <c r="V56" s="72"/>
      <c r="W56" s="72"/>
      <c r="X56" s="72"/>
      <c r="Y56" s="72"/>
      <c r="Z56" s="72"/>
      <c r="AA56" s="72"/>
      <c r="AB56" s="72"/>
      <c r="AC56" s="85"/>
      <c r="AD56" s="85"/>
      <c r="AE56" s="85"/>
      <c r="AF56" s="72"/>
      <c r="AG56" s="72"/>
      <c r="AH56" s="72"/>
      <c r="AI56" s="72"/>
      <c r="AJ56" s="84">
        <f>+'830+758 MNB LHS'!I88</f>
        <v>0</v>
      </c>
      <c r="AK56" s="63">
        <f>+'830+758 MNB RHS'!I88</f>
        <v>0</v>
      </c>
      <c r="AL56" s="63">
        <f>+'828+091 MNB LHS'!I88</f>
        <v>0</v>
      </c>
      <c r="AM56" s="63">
        <f>+'828+091 MNB RHS'!I88</f>
        <v>0</v>
      </c>
      <c r="AN56" s="82">
        <f>+'825+052 MNB LHS)'!I88</f>
        <v>0</v>
      </c>
      <c r="AO56" s="82">
        <f>+'825+052 MNB RHS'!I88</f>
        <v>0</v>
      </c>
      <c r="AP56" s="63">
        <f>+'824+525 MNB LHS'!I88</f>
        <v>0</v>
      </c>
      <c r="AQ56" s="63">
        <f>+'824+525 MNB RHS'!I88</f>
        <v>0</v>
      </c>
      <c r="AR56" s="63">
        <f>+'816+471 MNB LHS'!I88</f>
        <v>0</v>
      </c>
      <c r="AS56" s="63">
        <f>+'816+471 MNB RHS'!I88</f>
        <v>0</v>
      </c>
      <c r="AT56" s="63">
        <f>+'815+381 MNB LHS'!I88</f>
        <v>0</v>
      </c>
      <c r="AU56" s="63">
        <f>+'815+381 MNB RHS'!I88</f>
        <v>0</v>
      </c>
      <c r="AV56" s="63">
        <f>+'814+245 MNB LHS '!I88</f>
        <v>0</v>
      </c>
      <c r="AW56" s="63">
        <f>+'814+245 MNB RHS'!I88</f>
        <v>0</v>
      </c>
      <c r="AX56" s="63">
        <f>+'814+789 PUP BHS'!I88</f>
        <v>0</v>
      </c>
      <c r="AY56" s="63">
        <f>+'818+574 PUP BHS'!I88</f>
        <v>0</v>
      </c>
      <c r="AZ56" s="63">
        <f>+'821+162 PUP BHS'!I88</f>
        <v>0</v>
      </c>
      <c r="BA56" s="63">
        <f>+'866+228 PUP BHS'!I88</f>
        <v>0</v>
      </c>
      <c r="BB56" s="63">
        <f>+'833+700 VUP LHS'!I88</f>
        <v>0</v>
      </c>
      <c r="BC56" s="63">
        <f>+'833+700 VUP RHS'!I88</f>
        <v>0</v>
      </c>
      <c r="BD56" s="82">
        <f>+'843+964 VUP LHS'!I88</f>
        <v>0</v>
      </c>
      <c r="BE56" s="82">
        <f>+'843+964 VUP RHS'!I88</f>
        <v>0</v>
      </c>
      <c r="BF56" s="63">
        <f>+'827+917 FO BHS'!I88</f>
        <v>0</v>
      </c>
      <c r="BG56" s="63">
        <f>+'856+060 FO UDL'!I88</f>
        <v>0</v>
      </c>
      <c r="BH56" s="63">
        <f>+'872+780 FO LHS'!I88</f>
        <v>0</v>
      </c>
      <c r="BI56" s="63">
        <f>+'872+780 FO RHS'!I88</f>
        <v>0</v>
      </c>
      <c r="BJ56" s="63">
        <f>+'875+680 FO LHS '!I88</f>
        <v>0</v>
      </c>
      <c r="BK56" s="63">
        <f>+'875+680 FO RHS'!I88</f>
        <v>0</v>
      </c>
      <c r="BL56" s="63">
        <f>+'839+656 MJB LHS'!I88</f>
        <v>0</v>
      </c>
      <c r="BM56" s="63">
        <f>+'839+656 MJB RHS'!I88</f>
        <v>0</v>
      </c>
      <c r="BN56" s="63">
        <f>+'866+244 MJB LHS'!I88</f>
        <v>0</v>
      </c>
      <c r="BO56" s="63">
        <f>+'866+244 MJB RHS'!I88</f>
        <v>0</v>
      </c>
      <c r="BP56" s="63">
        <f>+'878+725 ROB LHS'!I88</f>
        <v>0</v>
      </c>
      <c r="BQ56" s="63">
        <f>+'878+725 ROB RHS'!I87</f>
        <v>0</v>
      </c>
      <c r="BR56" s="84">
        <f t="shared" si="1"/>
        <v>0</v>
      </c>
    </row>
  </sheetData>
  <autoFilter ref="B2:BR56" xr:uid="{C073F637-BC5B-4DB1-8DAE-509C533966AF}">
    <filterColumn colId="68">
      <filters>
        <filter val="96.00"/>
        <filter val="178.00"/>
      </filters>
    </filterColumn>
  </autoFilter>
  <mergeCells count="15">
    <mergeCell ref="AC1:AD1"/>
    <mergeCell ref="AE1:AF1"/>
    <mergeCell ref="AG1:AH1"/>
    <mergeCell ref="AA1:AB1"/>
    <mergeCell ref="E1:F1"/>
    <mergeCell ref="G1:H1"/>
    <mergeCell ref="I1:J1"/>
    <mergeCell ref="K1:L1"/>
    <mergeCell ref="M1:N1"/>
    <mergeCell ref="O1:P1"/>
    <mergeCell ref="Q1:R1"/>
    <mergeCell ref="S1:T1"/>
    <mergeCell ref="U1:V1"/>
    <mergeCell ref="W1:X1"/>
    <mergeCell ref="Y1:Z1"/>
  </mergeCells>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D3B7F0-1467-4F76-8754-0CFE422E77AC}">
  <sheetPr>
    <tabColor rgb="FFFFFF00"/>
  </sheetPr>
  <dimension ref="A2:AD112"/>
  <sheetViews>
    <sheetView zoomScale="78" workbookViewId="0">
      <selection activeCell="J16" sqref="J16:K16"/>
    </sheetView>
  </sheetViews>
  <sheetFormatPr defaultColWidth="8.90625" defaultRowHeight="21.5"/>
  <cols>
    <col min="1" max="1" width="8.90625" style="23"/>
    <col min="2" max="2" width="29.90625" style="22" customWidth="1"/>
    <col min="3" max="3" width="21.90625" style="21" customWidth="1"/>
    <col min="4" max="4" width="23.453125" style="21" customWidth="1"/>
    <col min="5" max="5" width="47.08984375" style="23" customWidth="1"/>
    <col min="6" max="6" width="14.90625" style="23" customWidth="1"/>
    <col min="7" max="7" width="12.90625" style="23" customWidth="1"/>
    <col min="8" max="8" width="13.54296875" style="23" customWidth="1"/>
    <col min="9" max="9" width="14.90625" style="23" customWidth="1"/>
    <col min="10" max="10" width="19.90625" style="23" customWidth="1"/>
    <col min="11" max="11" width="35" style="22" customWidth="1"/>
    <col min="12" max="16384" width="8.90625" style="23"/>
  </cols>
  <sheetData>
    <row r="2" spans="2:11" ht="42" customHeight="1">
      <c r="B2" s="24" t="s">
        <v>99</v>
      </c>
      <c r="C2" s="36" t="s">
        <v>251</v>
      </c>
    </row>
    <row r="3" spans="2:11" ht="21" customHeight="1">
      <c r="B3" s="24" t="s">
        <v>100</v>
      </c>
      <c r="C3" s="25"/>
      <c r="E3" s="23" t="s">
        <v>293</v>
      </c>
      <c r="F3" s="23">
        <f>2*7</f>
        <v>14</v>
      </c>
    </row>
    <row r="4" spans="2:11" ht="21" customHeight="1">
      <c r="B4" s="24" t="s">
        <v>101</v>
      </c>
      <c r="C4" s="32" t="s">
        <v>216</v>
      </c>
    </row>
    <row r="5" spans="2:11" ht="21" customHeight="1">
      <c r="B5" s="24" t="s">
        <v>102</v>
      </c>
      <c r="C5" s="25" t="s">
        <v>294</v>
      </c>
    </row>
    <row r="6" spans="2:11" ht="21" customHeight="1">
      <c r="B6" s="24" t="s">
        <v>103</v>
      </c>
      <c r="C6" s="25"/>
    </row>
    <row r="7" spans="2:11" ht="21" customHeight="1">
      <c r="B7" s="24" t="s">
        <v>104</v>
      </c>
      <c r="C7" s="25">
        <v>2</v>
      </c>
    </row>
    <row r="8" spans="2:11" ht="21" customHeight="1">
      <c r="B8" s="24" t="s">
        <v>105</v>
      </c>
      <c r="C8" s="25" t="s">
        <v>283</v>
      </c>
    </row>
    <row r="9" spans="2:11" ht="41.4" customHeight="1">
      <c r="B9" s="26" t="s">
        <v>106</v>
      </c>
      <c r="C9" s="25">
        <f>C7+1</f>
        <v>3</v>
      </c>
      <c r="E9" s="135"/>
      <c r="F9" s="135"/>
      <c r="G9" s="135"/>
      <c r="H9" s="135"/>
      <c r="I9" s="135"/>
      <c r="J9" s="135"/>
      <c r="K9" s="135"/>
    </row>
    <row r="10" spans="2:11" ht="21" customHeight="1">
      <c r="B10" s="24" t="s">
        <v>107</v>
      </c>
      <c r="C10" s="25" t="s">
        <v>217</v>
      </c>
      <c r="J10" s="27"/>
    </row>
    <row r="11" spans="2:11" ht="21" customHeight="1">
      <c r="B11" s="24" t="s">
        <v>108</v>
      </c>
      <c r="C11" s="25" t="s">
        <v>218</v>
      </c>
    </row>
    <row r="12" spans="2:11">
      <c r="B12" s="28"/>
      <c r="C12" s="29"/>
    </row>
    <row r="13" spans="2:11" ht="15" customHeight="1">
      <c r="B13" s="136" t="s">
        <v>109</v>
      </c>
      <c r="C13" s="136" t="s">
        <v>110</v>
      </c>
      <c r="D13" s="136" t="s">
        <v>111</v>
      </c>
      <c r="E13" s="136" t="s">
        <v>112</v>
      </c>
      <c r="F13" s="30"/>
      <c r="G13" s="136" t="s">
        <v>113</v>
      </c>
      <c r="H13" s="136"/>
      <c r="I13" s="136"/>
      <c r="J13" s="136" t="s">
        <v>114</v>
      </c>
      <c r="K13" s="136" t="s">
        <v>115</v>
      </c>
    </row>
    <row r="14" spans="2:11" ht="15" customHeight="1">
      <c r="B14" s="136"/>
      <c r="C14" s="136"/>
      <c r="D14" s="136"/>
      <c r="E14" s="136"/>
      <c r="F14" s="30" t="s">
        <v>116</v>
      </c>
      <c r="G14" s="30" t="s">
        <v>117</v>
      </c>
      <c r="H14" s="30" t="s">
        <v>118</v>
      </c>
      <c r="I14" s="30" t="s">
        <v>119</v>
      </c>
      <c r="J14" s="136"/>
      <c r="K14" s="136"/>
    </row>
    <row r="15" spans="2:11" ht="18.649999999999999" customHeight="1">
      <c r="B15" s="132" t="s">
        <v>120</v>
      </c>
      <c r="C15" s="132"/>
      <c r="D15" s="132"/>
      <c r="E15" s="132"/>
      <c r="F15" s="132"/>
      <c r="G15" s="132"/>
      <c r="H15" s="132"/>
      <c r="I15" s="132"/>
      <c r="J15" s="132"/>
      <c r="K15" s="132"/>
    </row>
    <row r="16" spans="2:11">
      <c r="B16" s="31" t="s">
        <v>275</v>
      </c>
      <c r="C16" s="32" t="s">
        <v>280</v>
      </c>
      <c r="D16" s="32" t="s">
        <v>306</v>
      </c>
      <c r="E16" s="32"/>
      <c r="F16" s="32">
        <v>2</v>
      </c>
      <c r="G16" s="32">
        <f>+F3+3.5+3.5</f>
        <v>21</v>
      </c>
      <c r="H16" s="32"/>
      <c r="I16" s="33"/>
      <c r="J16" s="32"/>
      <c r="K16" s="32"/>
    </row>
    <row r="17" spans="2:11">
      <c r="B17" s="33"/>
      <c r="C17" s="32"/>
      <c r="D17" s="32"/>
      <c r="E17" s="34"/>
      <c r="F17" s="32"/>
      <c r="G17" s="32"/>
      <c r="H17" s="34"/>
      <c r="I17" s="34"/>
      <c r="J17" s="32"/>
      <c r="K17" s="33"/>
    </row>
    <row r="18" spans="2:11">
      <c r="B18" s="33"/>
      <c r="C18" s="32"/>
      <c r="D18" s="32"/>
      <c r="E18" s="34"/>
      <c r="F18" s="32"/>
      <c r="G18" s="32"/>
      <c r="H18" s="34"/>
      <c r="I18" s="34"/>
      <c r="J18" s="32"/>
      <c r="K18" s="33"/>
    </row>
    <row r="19" spans="2:11">
      <c r="B19" s="33"/>
      <c r="C19" s="32"/>
      <c r="D19" s="32"/>
      <c r="E19" s="34"/>
      <c r="F19" s="32"/>
      <c r="G19" s="32"/>
      <c r="H19" s="34"/>
      <c r="I19" s="34"/>
      <c r="J19" s="32"/>
      <c r="K19" s="33"/>
    </row>
    <row r="20" spans="2:11" ht="22.5" customHeight="1">
      <c r="B20" s="35" t="s">
        <v>121</v>
      </c>
      <c r="C20" s="25"/>
      <c r="D20" s="25"/>
      <c r="E20" s="36"/>
      <c r="F20" s="36"/>
      <c r="G20" s="37"/>
      <c r="H20" s="34"/>
      <c r="I20" s="30"/>
      <c r="J20" s="38"/>
      <c r="K20" s="33"/>
    </row>
    <row r="21" spans="2:11" ht="22.5" customHeight="1">
      <c r="B21" s="35"/>
      <c r="C21" s="36" t="s">
        <v>219</v>
      </c>
      <c r="D21" s="31"/>
      <c r="E21" s="36"/>
      <c r="F21" s="36"/>
      <c r="G21" s="37"/>
      <c r="H21" s="34"/>
      <c r="I21" s="25" t="s">
        <v>14</v>
      </c>
      <c r="J21" s="38">
        <f>+J16</f>
        <v>0</v>
      </c>
      <c r="K21" s="33"/>
    </row>
    <row r="22" spans="2:11" ht="22.5" customHeight="1">
      <c r="B22" s="35"/>
      <c r="C22" s="78"/>
      <c r="D22" s="33"/>
      <c r="E22" s="31"/>
      <c r="F22" s="31"/>
      <c r="G22" s="32"/>
      <c r="H22" s="32"/>
      <c r="I22" s="25"/>
      <c r="J22" s="38"/>
      <c r="K22" s="33"/>
    </row>
    <row r="23" spans="2:11" ht="22.5" customHeight="1">
      <c r="B23" s="35"/>
      <c r="C23" s="78"/>
      <c r="D23" s="33"/>
      <c r="E23" s="31"/>
      <c r="F23" s="31"/>
      <c r="G23" s="32"/>
      <c r="H23" s="32"/>
      <c r="I23" s="25"/>
      <c r="J23" s="38"/>
      <c r="K23" s="33"/>
    </row>
    <row r="24" spans="2:11" ht="22.5" customHeight="1">
      <c r="B24" s="35"/>
      <c r="C24" s="78"/>
      <c r="D24" s="33"/>
      <c r="E24" s="31"/>
      <c r="F24" s="31"/>
      <c r="G24" s="32"/>
      <c r="H24" s="32"/>
      <c r="I24" s="25"/>
      <c r="J24" s="38"/>
      <c r="K24" s="33"/>
    </row>
    <row r="25" spans="2:11" ht="22.5" customHeight="1">
      <c r="B25" s="35"/>
      <c r="C25" s="139"/>
      <c r="D25" s="139"/>
      <c r="E25" s="31"/>
      <c r="F25" s="31"/>
      <c r="G25" s="32"/>
      <c r="H25" s="32"/>
      <c r="I25" s="25"/>
      <c r="J25" s="38"/>
      <c r="K25" s="33"/>
    </row>
    <row r="26" spans="2:11" ht="22.5" customHeight="1">
      <c r="B26" s="35"/>
      <c r="C26" s="134"/>
      <c r="D26" s="134"/>
      <c r="E26" s="31"/>
      <c r="F26" s="31"/>
      <c r="G26" s="32"/>
      <c r="H26" s="32"/>
      <c r="I26" s="25"/>
      <c r="J26" s="38"/>
      <c r="K26" s="33"/>
    </row>
    <row r="27" spans="2:11" ht="22.5" customHeight="1">
      <c r="B27" s="33"/>
      <c r="C27" s="141"/>
      <c r="D27" s="141"/>
      <c r="E27" s="34"/>
      <c r="F27" s="34"/>
      <c r="G27" s="34"/>
      <c r="H27" s="34"/>
      <c r="I27" s="34"/>
      <c r="J27" s="38"/>
      <c r="K27" s="33"/>
    </row>
    <row r="28" spans="2:11" ht="21.65" customHeight="1">
      <c r="B28" s="33"/>
      <c r="C28" s="34"/>
      <c r="D28" s="34"/>
      <c r="E28" s="34"/>
      <c r="F28" s="34"/>
      <c r="G28" s="34"/>
      <c r="H28" s="34"/>
      <c r="I28" s="34"/>
      <c r="J28" s="38"/>
      <c r="K28" s="39"/>
    </row>
    <row r="29" spans="2:11" ht="21.65" customHeight="1">
      <c r="B29" s="31"/>
      <c r="C29" s="34"/>
      <c r="D29" s="34"/>
      <c r="E29" s="34"/>
      <c r="F29" s="34"/>
      <c r="G29" s="34"/>
      <c r="H29" s="34"/>
      <c r="I29" s="34"/>
      <c r="J29" s="38"/>
      <c r="K29" s="39"/>
    </row>
    <row r="30" spans="2:11">
      <c r="B30" s="31"/>
      <c r="C30" s="31"/>
      <c r="D30" s="31"/>
      <c r="E30" s="31"/>
      <c r="F30" s="31"/>
      <c r="G30" s="34"/>
      <c r="H30" s="34"/>
      <c r="I30" s="34"/>
      <c r="J30" s="39"/>
      <c r="K30" s="33"/>
    </row>
    <row r="31" spans="2:11">
      <c r="B31" s="33"/>
      <c r="C31" s="32"/>
      <c r="D31" s="32"/>
      <c r="E31" s="34"/>
      <c r="F31" s="34"/>
      <c r="G31" s="34"/>
      <c r="H31" s="34"/>
      <c r="I31" s="34"/>
      <c r="J31" s="34"/>
      <c r="K31" s="33"/>
    </row>
    <row r="32" spans="2:11" ht="23">
      <c r="B32" s="142" t="s">
        <v>122</v>
      </c>
      <c r="C32" s="142"/>
      <c r="D32" s="142"/>
      <c r="E32" s="142"/>
      <c r="F32" s="142"/>
      <c r="G32" s="142"/>
      <c r="H32" s="142"/>
      <c r="I32" s="142"/>
      <c r="J32" s="142"/>
      <c r="K32" s="33"/>
    </row>
    <row r="33" spans="2:11">
      <c r="B33" s="32"/>
      <c r="C33" s="32"/>
      <c r="D33" s="32"/>
      <c r="E33" s="34"/>
      <c r="F33" s="34"/>
      <c r="G33" s="34"/>
      <c r="H33" s="34"/>
      <c r="I33" s="34"/>
      <c r="J33" s="34"/>
      <c r="K33" s="33"/>
    </row>
    <row r="34" spans="2:11" s="41" customFormat="1" ht="29.15" customHeight="1">
      <c r="B34" s="36" t="s">
        <v>0</v>
      </c>
      <c r="C34" s="140" t="s">
        <v>1</v>
      </c>
      <c r="D34" s="140"/>
      <c r="E34" s="140"/>
      <c r="F34" s="140" t="s">
        <v>2</v>
      </c>
      <c r="G34" s="140"/>
      <c r="H34" s="25" t="s">
        <v>3</v>
      </c>
      <c r="I34" s="25" t="s">
        <v>4</v>
      </c>
      <c r="J34" s="25" t="s">
        <v>123</v>
      </c>
      <c r="K34" s="25" t="s">
        <v>124</v>
      </c>
    </row>
    <row r="35" spans="2:11" s="41" customFormat="1" ht="162" customHeight="1">
      <c r="B35" s="42">
        <v>1</v>
      </c>
      <c r="C35" s="137" t="s">
        <v>183</v>
      </c>
      <c r="D35" s="137"/>
      <c r="E35" s="137"/>
      <c r="F35" s="138" t="s">
        <v>7</v>
      </c>
      <c r="G35" s="138"/>
      <c r="H35" s="43" t="s">
        <v>125</v>
      </c>
      <c r="I35" s="44">
        <v>1</v>
      </c>
      <c r="J35" s="45"/>
      <c r="K35" s="42"/>
    </row>
    <row r="36" spans="2:11" s="41" customFormat="1" ht="209.5" customHeight="1">
      <c r="B36" s="42">
        <v>2</v>
      </c>
      <c r="C36" s="137" t="s">
        <v>184</v>
      </c>
      <c r="D36" s="137"/>
      <c r="E36" s="137"/>
      <c r="F36" s="138" t="s">
        <v>9</v>
      </c>
      <c r="G36" s="138"/>
      <c r="H36" s="42" t="s">
        <v>10</v>
      </c>
      <c r="I36" s="42"/>
      <c r="J36" s="45"/>
      <c r="K36" s="42"/>
    </row>
    <row r="37" spans="2:11" s="41" customFormat="1" ht="236.5" customHeight="1">
      <c r="B37" s="42">
        <v>3</v>
      </c>
      <c r="C37" s="137" t="s">
        <v>185</v>
      </c>
      <c r="D37" s="137"/>
      <c r="E37" s="137"/>
      <c r="F37" s="138" t="s">
        <v>11</v>
      </c>
      <c r="G37" s="138"/>
      <c r="H37" s="42" t="s">
        <v>12</v>
      </c>
      <c r="I37" s="42"/>
      <c r="J37" s="45"/>
      <c r="K37" s="42"/>
    </row>
    <row r="38" spans="2:11" s="41" customFormat="1" ht="195" customHeight="1">
      <c r="B38" s="42">
        <v>4</v>
      </c>
      <c r="C38" s="137" t="s">
        <v>186</v>
      </c>
      <c r="D38" s="137"/>
      <c r="E38" s="137"/>
      <c r="F38" s="138" t="s">
        <v>13</v>
      </c>
      <c r="G38" s="138"/>
      <c r="H38" s="42" t="s">
        <v>14</v>
      </c>
      <c r="I38" s="42"/>
      <c r="J38" s="45"/>
      <c r="K38" s="42"/>
    </row>
    <row r="39" spans="2:11" s="41" customFormat="1" ht="88.4" customHeight="1">
      <c r="B39" s="42">
        <v>5</v>
      </c>
      <c r="C39" s="137" t="s">
        <v>187</v>
      </c>
      <c r="D39" s="137"/>
      <c r="E39" s="137"/>
      <c r="F39" s="138" t="s">
        <v>15</v>
      </c>
      <c r="G39" s="138"/>
      <c r="H39" s="42" t="s">
        <v>10</v>
      </c>
      <c r="I39" s="44">
        <f>+J97</f>
        <v>0</v>
      </c>
      <c r="J39" s="45"/>
      <c r="K39" s="42"/>
    </row>
    <row r="40" spans="2:11" s="41" customFormat="1" ht="272.5" customHeight="1">
      <c r="B40" s="42">
        <v>6</v>
      </c>
      <c r="C40" s="137" t="s">
        <v>188</v>
      </c>
      <c r="D40" s="137"/>
      <c r="E40" s="137"/>
      <c r="F40" s="138" t="s">
        <v>16</v>
      </c>
      <c r="G40" s="138"/>
      <c r="H40" s="43" t="s">
        <v>17</v>
      </c>
      <c r="I40" s="44"/>
      <c r="J40" s="45"/>
      <c r="K40" s="42"/>
    </row>
    <row r="41" spans="2:11" s="41" customFormat="1" ht="192" customHeight="1">
      <c r="B41" s="42">
        <v>7</v>
      </c>
      <c r="C41" s="137" t="s">
        <v>189</v>
      </c>
      <c r="D41" s="137"/>
      <c r="E41" s="137"/>
      <c r="F41" s="138" t="s">
        <v>18</v>
      </c>
      <c r="G41" s="138"/>
      <c r="H41" s="43" t="s">
        <v>19</v>
      </c>
      <c r="I41" s="42"/>
      <c r="J41" s="45"/>
      <c r="K41" s="42"/>
    </row>
    <row r="42" spans="2:11" s="41" customFormat="1" ht="232.75" customHeight="1">
      <c r="B42" s="42">
        <v>8</v>
      </c>
      <c r="C42" s="137" t="s">
        <v>190</v>
      </c>
      <c r="D42" s="137"/>
      <c r="E42" s="137"/>
      <c r="F42" s="138" t="s">
        <v>182</v>
      </c>
      <c r="G42" s="138"/>
      <c r="H42" s="43" t="s">
        <v>21</v>
      </c>
      <c r="I42" s="42"/>
      <c r="J42" s="45"/>
      <c r="K42" s="42"/>
    </row>
    <row r="43" spans="2:11" s="41" customFormat="1" ht="292.5" customHeight="1">
      <c r="B43" s="42">
        <v>9</v>
      </c>
      <c r="C43" s="137" t="s">
        <v>191</v>
      </c>
      <c r="D43" s="137"/>
      <c r="E43" s="137"/>
      <c r="F43" s="138" t="s">
        <v>22</v>
      </c>
      <c r="G43" s="138"/>
      <c r="H43" s="43" t="s">
        <v>23</v>
      </c>
      <c r="I43" s="42"/>
      <c r="J43" s="45"/>
      <c r="K43" s="42"/>
    </row>
    <row r="44" spans="2:11" s="41" customFormat="1" ht="262.64999999999998" customHeight="1">
      <c r="B44" s="42">
        <v>10</v>
      </c>
      <c r="C44" s="137" t="s">
        <v>192</v>
      </c>
      <c r="D44" s="137"/>
      <c r="E44" s="137"/>
      <c r="F44" s="138" t="s">
        <v>24</v>
      </c>
      <c r="G44" s="138"/>
      <c r="H44" s="43" t="s">
        <v>23</v>
      </c>
      <c r="I44" s="42"/>
      <c r="J44" s="45"/>
      <c r="K44" s="42"/>
    </row>
    <row r="45" spans="2:11" s="41" customFormat="1" ht="249" customHeight="1">
      <c r="B45" s="42">
        <v>11</v>
      </c>
      <c r="C45" s="137" t="s">
        <v>193</v>
      </c>
      <c r="D45" s="137"/>
      <c r="E45" s="137"/>
      <c r="F45" s="138" t="s">
        <v>25</v>
      </c>
      <c r="G45" s="138"/>
      <c r="H45" s="43" t="s">
        <v>23</v>
      </c>
      <c r="I45" s="42"/>
      <c r="J45" s="45"/>
      <c r="K45" s="42"/>
    </row>
    <row r="46" spans="2:11" s="41" customFormat="1" ht="145.65" customHeight="1">
      <c r="B46" s="42">
        <v>12</v>
      </c>
      <c r="C46" s="137" t="s">
        <v>194</v>
      </c>
      <c r="D46" s="137"/>
      <c r="E46" s="137"/>
      <c r="F46" s="138" t="s">
        <v>26</v>
      </c>
      <c r="G46" s="138"/>
      <c r="H46" s="43" t="s">
        <v>23</v>
      </c>
      <c r="I46" s="42"/>
      <c r="J46" s="45"/>
      <c r="K46" s="42"/>
    </row>
    <row r="47" spans="2:11" s="41" customFormat="1" ht="282.64999999999998" customHeight="1">
      <c r="B47" s="42">
        <v>13</v>
      </c>
      <c r="C47" s="137" t="s">
        <v>195</v>
      </c>
      <c r="D47" s="137"/>
      <c r="E47" s="137"/>
      <c r="F47" s="138" t="s">
        <v>27</v>
      </c>
      <c r="G47" s="138"/>
      <c r="H47" s="43" t="s">
        <v>23</v>
      </c>
      <c r="I47" s="42"/>
      <c r="J47" s="45"/>
      <c r="K47" s="42"/>
    </row>
    <row r="48" spans="2:11" s="41" customFormat="1" ht="166.75" customHeight="1">
      <c r="B48" s="42">
        <v>14</v>
      </c>
      <c r="C48" s="137" t="s">
        <v>196</v>
      </c>
      <c r="D48" s="137"/>
      <c r="E48" s="137"/>
      <c r="F48" s="138" t="s">
        <v>28</v>
      </c>
      <c r="G48" s="138"/>
      <c r="H48" s="43" t="s">
        <v>23</v>
      </c>
      <c r="I48" s="42"/>
      <c r="J48" s="45"/>
      <c r="K48" s="42"/>
    </row>
    <row r="49" spans="2:11" s="41" customFormat="1" ht="270.64999999999998" customHeight="1">
      <c r="B49" s="42">
        <v>15</v>
      </c>
      <c r="C49" s="137" t="s">
        <v>197</v>
      </c>
      <c r="D49" s="137"/>
      <c r="E49" s="137"/>
      <c r="F49" s="138" t="s">
        <v>29</v>
      </c>
      <c r="G49" s="138"/>
      <c r="H49" s="42" t="s">
        <v>10</v>
      </c>
      <c r="I49" s="42"/>
      <c r="J49" s="45"/>
      <c r="K49" s="42"/>
    </row>
    <row r="50" spans="2:11" s="41" customFormat="1" ht="200.5" customHeight="1">
      <c r="B50" s="42">
        <v>16</v>
      </c>
      <c r="C50" s="137" t="s">
        <v>198</v>
      </c>
      <c r="D50" s="137"/>
      <c r="E50" s="137"/>
      <c r="F50" s="138" t="s">
        <v>30</v>
      </c>
      <c r="G50" s="138"/>
      <c r="H50" s="42"/>
      <c r="I50" s="42"/>
      <c r="J50" s="45"/>
      <c r="K50" s="42"/>
    </row>
    <row r="51" spans="2:11" s="41" customFormat="1" ht="52.75" customHeight="1">
      <c r="B51" s="42">
        <v>17</v>
      </c>
      <c r="C51" s="143" t="s">
        <v>126</v>
      </c>
      <c r="D51" s="143"/>
      <c r="E51" s="143"/>
      <c r="F51" s="138" t="s">
        <v>127</v>
      </c>
      <c r="G51" s="138"/>
      <c r="H51" s="46"/>
      <c r="I51" s="42"/>
      <c r="J51" s="45"/>
      <c r="K51" s="42"/>
    </row>
    <row r="52" spans="2:11" s="41" customFormat="1" ht="87" customHeight="1">
      <c r="B52" s="42">
        <v>18</v>
      </c>
      <c r="C52" s="137" t="s">
        <v>199</v>
      </c>
      <c r="D52" s="137"/>
      <c r="E52" s="137"/>
      <c r="F52" s="138" t="s">
        <v>31</v>
      </c>
      <c r="G52" s="138"/>
      <c r="H52" s="42" t="s">
        <v>10</v>
      </c>
      <c r="I52" s="42"/>
      <c r="J52" s="45"/>
      <c r="K52" s="42"/>
    </row>
    <row r="53" spans="2:11" s="41" customFormat="1" ht="163.4" customHeight="1">
      <c r="B53" s="42">
        <v>19</v>
      </c>
      <c r="C53" s="137" t="s">
        <v>200</v>
      </c>
      <c r="D53" s="137"/>
      <c r="E53" s="137"/>
      <c r="F53" s="138" t="s">
        <v>32</v>
      </c>
      <c r="G53" s="138"/>
      <c r="H53" s="42" t="s">
        <v>10</v>
      </c>
      <c r="I53" s="44"/>
      <c r="J53" s="45"/>
      <c r="K53" s="32"/>
    </row>
    <row r="54" spans="2:11" s="41" customFormat="1" ht="122.4" customHeight="1">
      <c r="B54" s="42">
        <v>20</v>
      </c>
      <c r="C54" s="137" t="s">
        <v>201</v>
      </c>
      <c r="D54" s="137"/>
      <c r="E54" s="137"/>
      <c r="F54" s="138" t="s">
        <v>33</v>
      </c>
      <c r="G54" s="138"/>
      <c r="H54" s="42" t="s">
        <v>10</v>
      </c>
      <c r="I54" s="44">
        <f>+J101</f>
        <v>0</v>
      </c>
      <c r="J54" s="45"/>
      <c r="K54" s="42"/>
    </row>
    <row r="55" spans="2:11" s="41" customFormat="1" ht="103.75" customHeight="1">
      <c r="B55" s="42">
        <v>21</v>
      </c>
      <c r="C55" s="137" t="s">
        <v>202</v>
      </c>
      <c r="D55" s="137"/>
      <c r="E55" s="137"/>
      <c r="F55" s="138" t="s">
        <v>34</v>
      </c>
      <c r="G55" s="138"/>
      <c r="H55" s="42" t="s">
        <v>10</v>
      </c>
      <c r="I55" s="44">
        <f>+J106</f>
        <v>0</v>
      </c>
      <c r="J55" s="45"/>
      <c r="K55" s="42"/>
    </row>
    <row r="56" spans="2:11" s="41" customFormat="1" ht="214.75" customHeight="1">
      <c r="B56" s="42">
        <v>22</v>
      </c>
      <c r="C56" s="137" t="s">
        <v>203</v>
      </c>
      <c r="D56" s="137"/>
      <c r="E56" s="137"/>
      <c r="F56" s="138" t="s">
        <v>35</v>
      </c>
      <c r="G56" s="138"/>
      <c r="H56" s="42" t="s">
        <v>10</v>
      </c>
      <c r="I56" s="42"/>
      <c r="J56" s="45"/>
      <c r="K56" s="42"/>
    </row>
    <row r="57" spans="2:11" s="41" customFormat="1" ht="32.15" customHeight="1">
      <c r="B57" s="42">
        <v>23</v>
      </c>
      <c r="C57" s="143" t="s">
        <v>128</v>
      </c>
      <c r="D57" s="143"/>
      <c r="E57" s="143"/>
      <c r="F57" s="138"/>
      <c r="G57" s="138"/>
      <c r="H57" s="35"/>
      <c r="I57" s="42"/>
      <c r="J57" s="45"/>
      <c r="K57" s="42"/>
    </row>
    <row r="58" spans="2:11" s="41" customFormat="1" ht="64.400000000000006" customHeight="1">
      <c r="B58" s="42">
        <v>24</v>
      </c>
      <c r="C58" s="137" t="s">
        <v>204</v>
      </c>
      <c r="D58" s="137"/>
      <c r="E58" s="137"/>
      <c r="F58" s="138" t="s">
        <v>36</v>
      </c>
      <c r="G58" s="138"/>
      <c r="H58" s="42"/>
      <c r="I58" s="42"/>
      <c r="J58" s="45"/>
      <c r="K58" s="33"/>
    </row>
    <row r="59" spans="2:11" s="41" customFormat="1" ht="102.65" customHeight="1">
      <c r="B59" s="42">
        <v>25</v>
      </c>
      <c r="C59" s="137" t="s">
        <v>205</v>
      </c>
      <c r="D59" s="137"/>
      <c r="E59" s="137"/>
      <c r="F59" s="138" t="s">
        <v>37</v>
      </c>
      <c r="G59" s="138"/>
      <c r="H59" s="43" t="s">
        <v>23</v>
      </c>
      <c r="I59" s="44"/>
      <c r="J59" s="45"/>
      <c r="K59" s="32"/>
    </row>
    <row r="60" spans="2:11" s="41" customFormat="1" ht="216.65" customHeight="1">
      <c r="B60" s="42">
        <v>26</v>
      </c>
      <c r="C60" s="137" t="s">
        <v>206</v>
      </c>
      <c r="D60" s="137"/>
      <c r="E60" s="137"/>
      <c r="F60" s="138" t="s">
        <v>38</v>
      </c>
      <c r="G60" s="138"/>
      <c r="H60" s="43" t="s">
        <v>23</v>
      </c>
      <c r="I60" s="44">
        <v>0</v>
      </c>
      <c r="J60" s="45"/>
      <c r="K60" s="42"/>
    </row>
    <row r="61" spans="2:11" s="41" customFormat="1" ht="180.65" customHeight="1">
      <c r="B61" s="42">
        <v>27</v>
      </c>
      <c r="C61" s="137" t="s">
        <v>207</v>
      </c>
      <c r="D61" s="137"/>
      <c r="E61" s="137"/>
      <c r="F61" s="138" t="s">
        <v>39</v>
      </c>
      <c r="G61" s="138"/>
      <c r="H61" s="43" t="s">
        <v>23</v>
      </c>
      <c r="I61" s="42">
        <v>0</v>
      </c>
      <c r="J61" s="45"/>
      <c r="K61" s="42"/>
    </row>
    <row r="62" spans="2:11" s="41" customFormat="1" ht="153" customHeight="1">
      <c r="B62" s="42">
        <v>28</v>
      </c>
      <c r="C62" s="137" t="s">
        <v>40</v>
      </c>
      <c r="D62" s="137"/>
      <c r="E62" s="137"/>
      <c r="F62" s="138" t="s">
        <v>41</v>
      </c>
      <c r="G62" s="138"/>
      <c r="H62" s="43" t="s">
        <v>10</v>
      </c>
      <c r="I62" s="42"/>
      <c r="J62" s="45"/>
      <c r="K62" s="42"/>
    </row>
    <row r="63" spans="2:11" s="41" customFormat="1" ht="111.65" customHeight="1">
      <c r="B63" s="42">
        <v>29</v>
      </c>
      <c r="C63" s="137" t="s">
        <v>208</v>
      </c>
      <c r="D63" s="137"/>
      <c r="E63" s="137"/>
      <c r="F63" s="138" t="s">
        <v>42</v>
      </c>
      <c r="G63" s="138"/>
      <c r="H63" s="43" t="s">
        <v>10</v>
      </c>
      <c r="I63" s="44"/>
      <c r="J63" s="45"/>
      <c r="K63" s="42"/>
    </row>
    <row r="64" spans="2:11" s="41" customFormat="1" ht="241.75" customHeight="1">
      <c r="B64" s="42">
        <v>30</v>
      </c>
      <c r="C64" s="137" t="s">
        <v>209</v>
      </c>
      <c r="D64" s="137"/>
      <c r="E64" s="137"/>
      <c r="F64" s="138" t="s">
        <v>43</v>
      </c>
      <c r="G64" s="138"/>
      <c r="H64" s="43" t="s">
        <v>23</v>
      </c>
      <c r="I64" s="44"/>
      <c r="J64" s="45"/>
      <c r="K64" s="42"/>
    </row>
    <row r="65" spans="2:11" s="41" customFormat="1" ht="249" customHeight="1">
      <c r="B65" s="42">
        <v>31</v>
      </c>
      <c r="C65" s="137" t="s">
        <v>129</v>
      </c>
      <c r="D65" s="137"/>
      <c r="E65" s="137"/>
      <c r="F65" s="138" t="s">
        <v>44</v>
      </c>
      <c r="G65" s="138"/>
      <c r="H65" s="43" t="s">
        <v>45</v>
      </c>
      <c r="I65" s="44"/>
      <c r="J65" s="45"/>
      <c r="K65" s="42"/>
    </row>
    <row r="66" spans="2:11" s="41" customFormat="1" ht="138" customHeight="1">
      <c r="B66" s="42">
        <v>32</v>
      </c>
      <c r="C66" s="137" t="s">
        <v>210</v>
      </c>
      <c r="D66" s="137"/>
      <c r="E66" s="137"/>
      <c r="F66" s="138" t="s">
        <v>46</v>
      </c>
      <c r="G66" s="138"/>
      <c r="H66" s="43" t="s">
        <v>47</v>
      </c>
      <c r="I66" s="44"/>
      <c r="J66" s="45"/>
      <c r="K66" s="42"/>
    </row>
    <row r="67" spans="2:11" s="41" customFormat="1" ht="166.75" customHeight="1">
      <c r="B67" s="42">
        <v>33</v>
      </c>
      <c r="C67" s="137" t="s">
        <v>211</v>
      </c>
      <c r="D67" s="137"/>
      <c r="E67" s="137"/>
      <c r="F67" s="138" t="s">
        <v>48</v>
      </c>
      <c r="G67" s="138"/>
      <c r="H67" s="43" t="s">
        <v>45</v>
      </c>
      <c r="I67" s="44"/>
      <c r="J67" s="45"/>
      <c r="K67" s="42"/>
    </row>
    <row r="68" spans="2:11" s="41" customFormat="1" ht="165" customHeight="1">
      <c r="B68" s="42">
        <v>34</v>
      </c>
      <c r="C68" s="137" t="s">
        <v>212</v>
      </c>
      <c r="D68" s="137"/>
      <c r="E68" s="137"/>
      <c r="F68" s="138" t="s">
        <v>49</v>
      </c>
      <c r="G68" s="138"/>
      <c r="H68" s="43" t="s">
        <v>21</v>
      </c>
      <c r="I68" s="42"/>
      <c r="J68" s="45"/>
      <c r="K68" s="42"/>
    </row>
    <row r="69" spans="2:11" s="41" customFormat="1" ht="409.5" customHeight="1">
      <c r="B69" s="42">
        <v>35</v>
      </c>
      <c r="C69" s="137" t="s">
        <v>213</v>
      </c>
      <c r="D69" s="137"/>
      <c r="E69" s="137"/>
      <c r="F69" s="138" t="s">
        <v>50</v>
      </c>
      <c r="G69" s="138"/>
      <c r="H69" s="43" t="s">
        <v>17</v>
      </c>
      <c r="I69" s="42"/>
      <c r="J69" s="45"/>
      <c r="K69" s="42"/>
    </row>
    <row r="70" spans="2:11" s="41" customFormat="1" ht="201" customHeight="1">
      <c r="B70" s="42">
        <v>36</v>
      </c>
      <c r="C70" s="137" t="s">
        <v>214</v>
      </c>
      <c r="D70" s="137"/>
      <c r="E70" s="137"/>
      <c r="F70" s="138" t="s">
        <v>51</v>
      </c>
      <c r="G70" s="138"/>
      <c r="H70" s="42" t="s">
        <v>14</v>
      </c>
      <c r="I70" s="42"/>
      <c r="J70" s="45"/>
      <c r="K70" s="42"/>
    </row>
    <row r="71" spans="2:11" s="41" customFormat="1" ht="201" customHeight="1">
      <c r="B71" s="42">
        <v>37</v>
      </c>
      <c r="C71" s="137" t="s">
        <v>215</v>
      </c>
      <c r="D71" s="137"/>
      <c r="E71" s="137"/>
      <c r="F71" s="138" t="s">
        <v>52</v>
      </c>
      <c r="G71" s="138"/>
      <c r="H71" s="42" t="s">
        <v>14</v>
      </c>
      <c r="I71" s="42"/>
      <c r="J71" s="45"/>
      <c r="K71" s="42"/>
    </row>
    <row r="72" spans="2:11" s="41" customFormat="1" ht="141" customHeight="1">
      <c r="B72" s="42">
        <v>38</v>
      </c>
      <c r="C72" s="137" t="s">
        <v>53</v>
      </c>
      <c r="D72" s="137"/>
      <c r="E72" s="137"/>
      <c r="F72" s="144" t="s">
        <v>54</v>
      </c>
      <c r="G72" s="144"/>
      <c r="H72" s="42" t="s">
        <v>14</v>
      </c>
      <c r="I72" s="39"/>
      <c r="J72" s="45"/>
      <c r="K72" s="42"/>
    </row>
    <row r="73" spans="2:11" s="41" customFormat="1" ht="228.65" customHeight="1">
      <c r="B73" s="42">
        <v>39</v>
      </c>
      <c r="C73" s="137" t="s">
        <v>55</v>
      </c>
      <c r="D73" s="137"/>
      <c r="E73" s="137"/>
      <c r="F73" s="144" t="s">
        <v>56</v>
      </c>
      <c r="G73" s="144"/>
      <c r="H73" s="42" t="s">
        <v>14</v>
      </c>
      <c r="I73" s="39"/>
      <c r="J73" s="45"/>
      <c r="K73" s="42"/>
    </row>
    <row r="74" spans="2:11" s="41" customFormat="1" ht="228.65" customHeight="1">
      <c r="B74" s="42">
        <v>40</v>
      </c>
      <c r="C74" s="145" t="s">
        <v>130</v>
      </c>
      <c r="D74" s="145"/>
      <c r="E74" s="145"/>
      <c r="F74" s="144" t="s">
        <v>58</v>
      </c>
      <c r="G74" s="144"/>
      <c r="H74" s="42" t="s">
        <v>59</v>
      </c>
      <c r="I74" s="39"/>
      <c r="J74" s="45"/>
      <c r="K74" s="42"/>
    </row>
    <row r="75" spans="2:11" s="41" customFormat="1" ht="228.65" customHeight="1">
      <c r="B75" s="42">
        <v>41</v>
      </c>
      <c r="C75" s="137" t="s">
        <v>60</v>
      </c>
      <c r="D75" s="137"/>
      <c r="E75" s="137"/>
      <c r="F75" s="138" t="s">
        <v>61</v>
      </c>
      <c r="G75" s="138"/>
      <c r="H75" s="32" t="s">
        <v>62</v>
      </c>
      <c r="I75" s="42"/>
      <c r="J75" s="45"/>
      <c r="K75" s="42"/>
    </row>
    <row r="76" spans="2:11" s="41" customFormat="1" ht="201" customHeight="1">
      <c r="B76" s="42">
        <v>42</v>
      </c>
      <c r="C76" s="145" t="s">
        <v>63</v>
      </c>
      <c r="D76" s="145"/>
      <c r="E76" s="145"/>
      <c r="F76" s="138" t="s">
        <v>64</v>
      </c>
      <c r="G76" s="138"/>
      <c r="H76" s="32" t="s">
        <v>62</v>
      </c>
      <c r="I76" s="42"/>
      <c r="J76" s="45"/>
      <c r="K76" s="42"/>
    </row>
    <row r="77" spans="2:11" s="41" customFormat="1" ht="145.65" customHeight="1">
      <c r="B77" s="42">
        <v>43</v>
      </c>
      <c r="C77" s="137" t="s">
        <v>131</v>
      </c>
      <c r="D77" s="137"/>
      <c r="E77" s="137"/>
      <c r="F77" s="138" t="s">
        <v>64</v>
      </c>
      <c r="G77" s="138"/>
      <c r="H77" s="32" t="s">
        <v>23</v>
      </c>
      <c r="I77" s="42"/>
      <c r="J77" s="45"/>
      <c r="K77" s="42"/>
    </row>
    <row r="78" spans="2:11" s="41" customFormat="1" ht="161.5" customHeight="1">
      <c r="B78" s="42">
        <v>44</v>
      </c>
      <c r="C78" s="137" t="s">
        <v>132</v>
      </c>
      <c r="D78" s="137"/>
      <c r="E78" s="137"/>
      <c r="F78" s="138" t="s">
        <v>67</v>
      </c>
      <c r="G78" s="138"/>
      <c r="H78" s="32" t="s">
        <v>14</v>
      </c>
      <c r="I78" s="42"/>
      <c r="J78" s="45"/>
      <c r="K78" s="42"/>
    </row>
    <row r="79" spans="2:11" s="41" customFormat="1" ht="161.5" customHeight="1">
      <c r="B79" s="42">
        <v>45</v>
      </c>
      <c r="C79" s="137" t="s">
        <v>72</v>
      </c>
      <c r="D79" s="137"/>
      <c r="E79" s="137"/>
      <c r="F79" s="138" t="s">
        <v>73</v>
      </c>
      <c r="G79" s="138"/>
      <c r="H79" s="32" t="s">
        <v>68</v>
      </c>
      <c r="I79" s="44">
        <f>+J111</f>
        <v>0</v>
      </c>
      <c r="J79" s="45"/>
      <c r="K79" s="42"/>
    </row>
    <row r="80" spans="2:11" s="41" customFormat="1" ht="136.4" customHeight="1">
      <c r="B80" s="42">
        <v>46</v>
      </c>
      <c r="C80" s="137" t="s">
        <v>133</v>
      </c>
      <c r="D80" s="137"/>
      <c r="E80" s="137"/>
      <c r="F80" s="138" t="s">
        <v>93</v>
      </c>
      <c r="G80" s="138"/>
      <c r="H80" s="32" t="s">
        <v>14</v>
      </c>
      <c r="I80" s="44">
        <v>0</v>
      </c>
      <c r="J80" s="45"/>
      <c r="K80" s="42"/>
    </row>
    <row r="81" spans="2:11" s="41" customFormat="1" ht="168" customHeight="1">
      <c r="B81" s="42">
        <v>47</v>
      </c>
      <c r="C81" s="137" t="s">
        <v>76</v>
      </c>
      <c r="D81" s="137"/>
      <c r="E81" s="137"/>
      <c r="F81" s="138" t="s">
        <v>77</v>
      </c>
      <c r="G81" s="138"/>
      <c r="H81" s="32" t="s">
        <v>59</v>
      </c>
      <c r="I81" s="44"/>
      <c r="J81" s="45"/>
      <c r="K81" s="42">
        <v>0</v>
      </c>
    </row>
    <row r="82" spans="2:11" s="41" customFormat="1" ht="176.4" customHeight="1">
      <c r="B82" s="42">
        <v>48</v>
      </c>
      <c r="C82" s="137" t="s">
        <v>134</v>
      </c>
      <c r="D82" s="137"/>
      <c r="E82" s="137"/>
      <c r="F82" s="146" t="s">
        <v>70</v>
      </c>
      <c r="G82" s="147"/>
      <c r="H82" s="31" t="s">
        <v>135</v>
      </c>
      <c r="I82" s="47"/>
      <c r="J82" s="47"/>
      <c r="K82" s="47"/>
    </row>
    <row r="83" spans="2:11" s="41" customFormat="1" ht="162.65" customHeight="1">
      <c r="B83" s="42">
        <v>49</v>
      </c>
      <c r="C83" s="145" t="s">
        <v>74</v>
      </c>
      <c r="D83" s="145"/>
      <c r="E83" s="145"/>
      <c r="F83" s="146" t="s">
        <v>136</v>
      </c>
      <c r="G83" s="147"/>
      <c r="H83" s="31" t="s">
        <v>12</v>
      </c>
      <c r="I83" s="31"/>
      <c r="J83" s="31"/>
      <c r="K83" s="31"/>
    </row>
    <row r="84" spans="2:11" s="41" customFormat="1" ht="196.4" customHeight="1">
      <c r="B84" s="42">
        <v>50</v>
      </c>
      <c r="C84" s="145" t="s">
        <v>82</v>
      </c>
      <c r="D84" s="145"/>
      <c r="E84" s="145"/>
      <c r="F84" s="146" t="s">
        <v>95</v>
      </c>
      <c r="G84" s="147"/>
      <c r="H84" s="31" t="s">
        <v>135</v>
      </c>
      <c r="I84" s="31"/>
      <c r="J84" s="31"/>
      <c r="K84" s="31"/>
    </row>
    <row r="85" spans="2:11" s="41" customFormat="1" ht="23">
      <c r="B85" s="149" t="s">
        <v>137</v>
      </c>
      <c r="C85" s="150"/>
      <c r="D85" s="151"/>
      <c r="E85" s="48" t="s">
        <v>138</v>
      </c>
      <c r="F85" s="48"/>
      <c r="G85" s="48" t="s">
        <v>139</v>
      </c>
      <c r="H85" s="48" t="s">
        <v>140</v>
      </c>
      <c r="I85" s="46" t="s">
        <v>141</v>
      </c>
      <c r="J85" s="48" t="s">
        <v>4</v>
      </c>
      <c r="K85" s="48" t="s">
        <v>3</v>
      </c>
    </row>
    <row r="86" spans="2:11" s="41" customFormat="1" ht="23">
      <c r="B86" s="46"/>
      <c r="C86" s="46"/>
      <c r="D86" s="46"/>
      <c r="E86" s="48"/>
      <c r="F86" s="48"/>
      <c r="G86" s="48"/>
      <c r="H86" s="48"/>
      <c r="I86" s="46"/>
      <c r="J86" s="48"/>
      <c r="K86" s="48"/>
    </row>
    <row r="87" spans="2:11" s="41" customFormat="1" ht="14.4" customHeight="1">
      <c r="B87" s="49"/>
      <c r="C87" s="46"/>
      <c r="D87" s="46"/>
      <c r="E87" s="48"/>
      <c r="F87" s="48"/>
      <c r="G87" s="48"/>
      <c r="H87" s="48"/>
      <c r="I87" s="46"/>
      <c r="J87" s="48"/>
      <c r="K87" s="48"/>
    </row>
    <row r="88" spans="2:11" s="41" customFormat="1" ht="23">
      <c r="B88" s="143" t="s">
        <v>142</v>
      </c>
      <c r="C88" s="143"/>
      <c r="D88" s="143"/>
      <c r="E88" s="143"/>
      <c r="F88" s="50"/>
      <c r="G88" s="50"/>
      <c r="H88" s="50"/>
      <c r="I88" s="43"/>
      <c r="J88" s="49"/>
      <c r="K88" s="48"/>
    </row>
    <row r="89" spans="2:11" s="41" customFormat="1" ht="23">
      <c r="B89" s="148" t="s">
        <v>120</v>
      </c>
      <c r="C89" s="148"/>
      <c r="D89" s="148"/>
      <c r="E89" s="46">
        <v>0</v>
      </c>
      <c r="F89" s="50"/>
      <c r="G89" s="43"/>
      <c r="H89" s="43"/>
      <c r="I89" s="51"/>
      <c r="J89" s="52">
        <f>I89*H89*G89*E89</f>
        <v>0</v>
      </c>
      <c r="K89" s="48"/>
    </row>
    <row r="90" spans="2:11" s="41" customFormat="1" ht="23">
      <c r="B90" s="152" t="s">
        <v>143</v>
      </c>
      <c r="C90" s="152"/>
      <c r="D90" s="152"/>
      <c r="E90" s="40"/>
      <c r="F90" s="50"/>
      <c r="G90" s="50"/>
      <c r="H90" s="50"/>
      <c r="I90" s="51"/>
      <c r="J90" s="52">
        <f>SUM(J89:J89)</f>
        <v>0</v>
      </c>
      <c r="K90" s="43" t="s">
        <v>17</v>
      </c>
    </row>
    <row r="91" spans="2:11" s="41" customFormat="1" ht="23">
      <c r="B91" s="43"/>
      <c r="C91" s="53"/>
      <c r="D91" s="43"/>
      <c r="E91" s="40"/>
      <c r="F91" s="50"/>
      <c r="G91" s="50"/>
      <c r="H91" s="50"/>
      <c r="I91" s="51"/>
      <c r="J91" s="43"/>
      <c r="K91" s="43"/>
    </row>
    <row r="92" spans="2:11" s="41" customFormat="1">
      <c r="B92" s="33"/>
      <c r="C92" s="32"/>
      <c r="D92" s="32"/>
      <c r="E92" s="34"/>
      <c r="F92" s="34"/>
      <c r="G92" s="34"/>
      <c r="H92" s="34"/>
      <c r="I92" s="32"/>
      <c r="J92" s="34"/>
      <c r="K92" s="33"/>
    </row>
    <row r="93" spans="2:11" s="41" customFormat="1">
      <c r="B93" s="155" t="s">
        <v>286</v>
      </c>
      <c r="C93" s="155"/>
      <c r="D93" s="155"/>
      <c r="E93" s="54"/>
      <c r="F93" s="54"/>
      <c r="G93" s="34"/>
      <c r="H93" s="34"/>
      <c r="I93" s="32"/>
      <c r="J93" s="34"/>
      <c r="K93" s="33"/>
    </row>
    <row r="94" spans="2:11" s="41" customFormat="1">
      <c r="B94" s="154" t="s">
        <v>144</v>
      </c>
      <c r="C94" s="154"/>
      <c r="D94" s="154"/>
      <c r="E94" s="55"/>
      <c r="F94" s="55"/>
      <c r="G94" s="34"/>
      <c r="H94" s="34"/>
      <c r="I94" s="32"/>
      <c r="J94" s="56">
        <f>+J21</f>
        <v>0</v>
      </c>
      <c r="K94" s="33"/>
    </row>
    <row r="95" spans="2:11" s="41" customFormat="1">
      <c r="B95" s="154" t="s">
        <v>145</v>
      </c>
      <c r="C95" s="154"/>
      <c r="D95" s="154"/>
      <c r="E95" s="55"/>
      <c r="F95" s="55"/>
      <c r="G95" s="34"/>
      <c r="H95" s="34"/>
      <c r="I95" s="32"/>
      <c r="J95" s="56">
        <f>J94*0.1</f>
        <v>0</v>
      </c>
      <c r="K95" s="33"/>
    </row>
    <row r="96" spans="2:11" s="41" customFormat="1">
      <c r="B96" s="153" t="s">
        <v>143</v>
      </c>
      <c r="C96" s="153"/>
      <c r="D96" s="153"/>
      <c r="E96" s="55"/>
      <c r="F96" s="55"/>
      <c r="G96" s="34"/>
      <c r="H96" s="34"/>
      <c r="I96" s="32"/>
      <c r="J96" s="56">
        <f>SUM(J94:J95)</f>
        <v>0</v>
      </c>
      <c r="K96" s="32"/>
    </row>
    <row r="97" spans="1:30" s="41" customFormat="1">
      <c r="B97" s="153" t="s">
        <v>143</v>
      </c>
      <c r="C97" s="153"/>
      <c r="D97" s="153"/>
      <c r="E97" s="55"/>
      <c r="F97" s="55"/>
      <c r="G97" s="34"/>
      <c r="H97" s="34"/>
      <c r="I97" s="32"/>
      <c r="J97" s="56">
        <f>ROUND(J96,0)</f>
        <v>0</v>
      </c>
      <c r="K97" s="32" t="s">
        <v>23</v>
      </c>
    </row>
    <row r="98" spans="1:30" s="41" customFormat="1">
      <c r="B98" s="155"/>
      <c r="C98" s="155"/>
      <c r="D98" s="155"/>
      <c r="E98" s="24"/>
      <c r="F98" s="34"/>
      <c r="G98" s="34"/>
      <c r="H98" s="34"/>
      <c r="I98" s="39"/>
      <c r="J98" s="32"/>
      <c r="K98" s="32"/>
    </row>
    <row r="99" spans="1:30" s="41" customFormat="1">
      <c r="B99" s="154"/>
      <c r="C99" s="154"/>
      <c r="D99" s="154"/>
      <c r="E99" s="24"/>
      <c r="F99" s="24"/>
      <c r="G99" s="34"/>
      <c r="H99" s="34"/>
      <c r="I99" s="32"/>
      <c r="J99" s="56"/>
      <c r="K99" s="32"/>
    </row>
    <row r="100" spans="1:30" s="41" customFormat="1">
      <c r="B100" s="154"/>
      <c r="C100" s="154"/>
      <c r="D100" s="154"/>
      <c r="E100" s="24"/>
      <c r="F100" s="24"/>
      <c r="G100" s="34"/>
      <c r="H100" s="34"/>
      <c r="I100" s="32"/>
      <c r="J100" s="56"/>
      <c r="K100" s="32"/>
    </row>
    <row r="101" spans="1:30" s="41" customFormat="1">
      <c r="B101" s="153"/>
      <c r="C101" s="153"/>
      <c r="D101" s="153"/>
      <c r="E101" s="24"/>
      <c r="F101" s="24"/>
      <c r="G101" s="34"/>
      <c r="H101" s="34"/>
      <c r="I101" s="32"/>
      <c r="J101" s="56"/>
      <c r="K101" s="32"/>
    </row>
    <row r="102" spans="1:30" s="41" customFormat="1">
      <c r="B102" s="25"/>
      <c r="C102" s="57"/>
      <c r="D102" s="57"/>
      <c r="E102" s="24"/>
      <c r="F102" s="24"/>
      <c r="G102" s="34"/>
      <c r="H102" s="34"/>
      <c r="I102" s="32"/>
      <c r="J102" s="56"/>
      <c r="K102" s="32"/>
    </row>
    <row r="103" spans="1:30" s="41" customFormat="1">
      <c r="B103" s="139"/>
      <c r="C103" s="139"/>
      <c r="D103" s="139"/>
      <c r="E103" s="139"/>
      <c r="F103" s="24"/>
      <c r="G103" s="34"/>
      <c r="H103" s="34"/>
      <c r="I103" s="32"/>
      <c r="J103" s="56"/>
      <c r="K103" s="32"/>
    </row>
    <row r="104" spans="1:30" s="41" customFormat="1">
      <c r="B104" s="154"/>
      <c r="C104" s="154"/>
      <c r="D104" s="154"/>
      <c r="E104" s="24"/>
      <c r="F104" s="24"/>
      <c r="G104" s="34"/>
      <c r="H104" s="34"/>
      <c r="I104" s="32"/>
      <c r="J104" s="56"/>
    </row>
    <row r="105" spans="1:30" s="41" customFormat="1">
      <c r="B105" s="154"/>
      <c r="C105" s="154"/>
      <c r="D105" s="154"/>
      <c r="E105" s="24"/>
      <c r="F105" s="24"/>
      <c r="G105" s="141"/>
      <c r="H105" s="141"/>
      <c r="I105" s="141"/>
      <c r="J105" s="56"/>
      <c r="K105" s="33"/>
    </row>
    <row r="106" spans="1:30" s="41" customFormat="1">
      <c r="B106" s="154"/>
      <c r="C106" s="154"/>
      <c r="D106" s="154"/>
      <c r="E106" s="54"/>
      <c r="F106" s="54"/>
      <c r="G106" s="54"/>
      <c r="H106" s="34"/>
      <c r="I106" s="32"/>
      <c r="J106" s="56"/>
      <c r="K106" s="33"/>
    </row>
    <row r="107" spans="1:30">
      <c r="B107" s="33"/>
      <c r="C107" s="32"/>
      <c r="D107" s="32"/>
      <c r="E107" s="34"/>
      <c r="F107" s="34"/>
      <c r="G107" s="34"/>
      <c r="H107" s="34"/>
      <c r="I107" s="32"/>
      <c r="J107" s="34"/>
      <c r="K107" s="34"/>
    </row>
    <row r="108" spans="1:30">
      <c r="B108" s="155"/>
      <c r="C108" s="155"/>
      <c r="D108" s="155"/>
      <c r="E108" s="24"/>
      <c r="F108" s="24"/>
      <c r="G108" s="34"/>
      <c r="H108" s="34"/>
      <c r="I108" s="32"/>
      <c r="J108" s="34"/>
      <c r="K108" s="34"/>
    </row>
    <row r="109" spans="1:30">
      <c r="B109" s="154"/>
      <c r="C109" s="154"/>
      <c r="D109" s="154"/>
      <c r="E109" s="24"/>
      <c r="F109" s="24"/>
      <c r="G109" s="141"/>
      <c r="H109" s="141"/>
      <c r="I109" s="141"/>
      <c r="J109" s="56"/>
      <c r="K109" s="32"/>
    </row>
    <row r="110" spans="1:30" s="34" customFormat="1">
      <c r="A110" s="58"/>
      <c r="B110" s="33"/>
      <c r="C110" s="32"/>
      <c r="D110" s="32"/>
      <c r="I110" s="32"/>
      <c r="J110" s="56"/>
      <c r="L110" s="23"/>
      <c r="M110" s="23"/>
      <c r="N110" s="23"/>
      <c r="O110" s="23"/>
      <c r="P110" s="23"/>
      <c r="Q110" s="23"/>
      <c r="R110" s="23"/>
      <c r="S110" s="23"/>
      <c r="T110" s="23"/>
      <c r="U110" s="23"/>
      <c r="V110" s="23"/>
      <c r="W110" s="23"/>
      <c r="X110" s="23"/>
      <c r="Y110" s="23"/>
      <c r="Z110" s="23"/>
      <c r="AA110" s="23"/>
      <c r="AB110" s="23"/>
      <c r="AC110" s="23"/>
      <c r="AD110" s="23"/>
    </row>
    <row r="111" spans="1:30" s="34" customFormat="1">
      <c r="A111" s="58"/>
      <c r="B111" s="33"/>
      <c r="C111" s="32"/>
      <c r="D111" s="32"/>
      <c r="I111" s="32"/>
      <c r="J111" s="56"/>
      <c r="K111" s="32"/>
      <c r="L111" s="23"/>
      <c r="M111" s="23"/>
      <c r="N111" s="23"/>
      <c r="O111" s="23"/>
      <c r="P111" s="23"/>
      <c r="Q111" s="23"/>
      <c r="R111" s="23"/>
      <c r="S111" s="23"/>
      <c r="T111" s="23"/>
      <c r="U111" s="23"/>
      <c r="V111" s="23"/>
      <c r="W111" s="23"/>
      <c r="X111" s="23"/>
      <c r="Y111" s="23"/>
      <c r="Z111" s="23"/>
      <c r="AA111" s="23"/>
      <c r="AB111" s="23"/>
      <c r="AC111" s="23"/>
      <c r="AD111" s="23"/>
    </row>
    <row r="112" spans="1:30">
      <c r="J112" s="56"/>
    </row>
  </sheetData>
  <mergeCells count="136">
    <mergeCell ref="B94:D94"/>
    <mergeCell ref="B95:D95"/>
    <mergeCell ref="B103:E103"/>
    <mergeCell ref="B105:D105"/>
    <mergeCell ref="G105:I105"/>
    <mergeCell ref="B106:D106"/>
    <mergeCell ref="G109:I109"/>
    <mergeCell ref="B109:D109"/>
    <mergeCell ref="B104:D104"/>
    <mergeCell ref="B108:D108"/>
    <mergeCell ref="B96:D96"/>
    <mergeCell ref="B97:D97"/>
    <mergeCell ref="B98:D98"/>
    <mergeCell ref="B99:D99"/>
    <mergeCell ref="B100:D100"/>
    <mergeCell ref="B101:D101"/>
    <mergeCell ref="B93:D93"/>
    <mergeCell ref="C84:E84"/>
    <mergeCell ref="F84:G84"/>
    <mergeCell ref="B85:D85"/>
    <mergeCell ref="B88:E88"/>
    <mergeCell ref="B89:D89"/>
    <mergeCell ref="B90:D90"/>
    <mergeCell ref="C81:E81"/>
    <mergeCell ref="F81:G81"/>
    <mergeCell ref="C82:E82"/>
    <mergeCell ref="F82:G82"/>
    <mergeCell ref="C83:E83"/>
    <mergeCell ref="F83:G83"/>
    <mergeCell ref="C78:E78"/>
    <mergeCell ref="F78:G78"/>
    <mergeCell ref="C79:E79"/>
    <mergeCell ref="F79:G79"/>
    <mergeCell ref="C80:E80"/>
    <mergeCell ref="F80:G80"/>
    <mergeCell ref="C75:E75"/>
    <mergeCell ref="F75:G75"/>
    <mergeCell ref="C76:E76"/>
    <mergeCell ref="F76:G76"/>
    <mergeCell ref="C77:E77"/>
    <mergeCell ref="F77:G77"/>
    <mergeCell ref="C72:E72"/>
    <mergeCell ref="F72:G72"/>
    <mergeCell ref="C73:E73"/>
    <mergeCell ref="F73:G73"/>
    <mergeCell ref="C74:E74"/>
    <mergeCell ref="F74:G74"/>
    <mergeCell ref="C69:E69"/>
    <mergeCell ref="F69:G69"/>
    <mergeCell ref="C70:E70"/>
    <mergeCell ref="F70:G70"/>
    <mergeCell ref="C71:E71"/>
    <mergeCell ref="F71:G71"/>
    <mergeCell ref="C66:E66"/>
    <mergeCell ref="F66:G66"/>
    <mergeCell ref="C67:E67"/>
    <mergeCell ref="F67:G67"/>
    <mergeCell ref="C68:E68"/>
    <mergeCell ref="F68:G68"/>
    <mergeCell ref="C63:E63"/>
    <mergeCell ref="F63:G63"/>
    <mergeCell ref="C64:E64"/>
    <mergeCell ref="F64:G64"/>
    <mergeCell ref="C65:E65"/>
    <mergeCell ref="F65:G65"/>
    <mergeCell ref="C60:E60"/>
    <mergeCell ref="F60:G60"/>
    <mergeCell ref="C61:E61"/>
    <mergeCell ref="F61:G61"/>
    <mergeCell ref="C62:E62"/>
    <mergeCell ref="F62:G62"/>
    <mergeCell ref="C57:E57"/>
    <mergeCell ref="F57:G57"/>
    <mergeCell ref="C58:E58"/>
    <mergeCell ref="F58:G58"/>
    <mergeCell ref="C59:E59"/>
    <mergeCell ref="F59:G59"/>
    <mergeCell ref="C54:E54"/>
    <mergeCell ref="F54:G54"/>
    <mergeCell ref="C55:E55"/>
    <mergeCell ref="F55:G55"/>
    <mergeCell ref="C56:E56"/>
    <mergeCell ref="F56:G56"/>
    <mergeCell ref="C51:E51"/>
    <mergeCell ref="F51:G51"/>
    <mergeCell ref="C52:E52"/>
    <mergeCell ref="F52:G52"/>
    <mergeCell ref="C53:E53"/>
    <mergeCell ref="F53:G53"/>
    <mergeCell ref="C48:E48"/>
    <mergeCell ref="F48:G48"/>
    <mergeCell ref="C49:E49"/>
    <mergeCell ref="F49:G49"/>
    <mergeCell ref="C50:E50"/>
    <mergeCell ref="F50:G50"/>
    <mergeCell ref="C45:E45"/>
    <mergeCell ref="F45:G45"/>
    <mergeCell ref="C46:E46"/>
    <mergeCell ref="F46:G46"/>
    <mergeCell ref="C47:E47"/>
    <mergeCell ref="F47:G47"/>
    <mergeCell ref="C42:E42"/>
    <mergeCell ref="F42:G42"/>
    <mergeCell ref="C43:E43"/>
    <mergeCell ref="F43:G43"/>
    <mergeCell ref="C44:E44"/>
    <mergeCell ref="F44:G44"/>
    <mergeCell ref="C39:E39"/>
    <mergeCell ref="F39:G39"/>
    <mergeCell ref="C40:E40"/>
    <mergeCell ref="F40:G40"/>
    <mergeCell ref="C41:E41"/>
    <mergeCell ref="F41:G41"/>
    <mergeCell ref="C37:E37"/>
    <mergeCell ref="F37:G37"/>
    <mergeCell ref="C38:E38"/>
    <mergeCell ref="F38:G38"/>
    <mergeCell ref="B32:J32"/>
    <mergeCell ref="C34:E34"/>
    <mergeCell ref="F34:G34"/>
    <mergeCell ref="C35:E35"/>
    <mergeCell ref="F35:G35"/>
    <mergeCell ref="C36:E36"/>
    <mergeCell ref="F36:G36"/>
    <mergeCell ref="B15:K15"/>
    <mergeCell ref="C25:D25"/>
    <mergeCell ref="C26:D26"/>
    <mergeCell ref="C27:D27"/>
    <mergeCell ref="E9:K9"/>
    <mergeCell ref="B13:B14"/>
    <mergeCell ref="C13:C14"/>
    <mergeCell ref="D13:D14"/>
    <mergeCell ref="E13:E14"/>
    <mergeCell ref="G13:I13"/>
    <mergeCell ref="J13:J14"/>
    <mergeCell ref="K13:K14"/>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BB87B4-8DED-40E3-90D2-85F660C00550}">
  <sheetPr>
    <tabColor rgb="FFFFFF00"/>
  </sheetPr>
  <dimension ref="A2:AD112"/>
  <sheetViews>
    <sheetView zoomScale="66" workbookViewId="0">
      <selection activeCell="E28" sqref="E28"/>
    </sheetView>
  </sheetViews>
  <sheetFormatPr defaultColWidth="8.90625" defaultRowHeight="21.5"/>
  <cols>
    <col min="1" max="1" width="8.90625" style="23"/>
    <col min="2" max="2" width="29.90625" style="22" customWidth="1"/>
    <col min="3" max="3" width="21.90625" style="21" customWidth="1"/>
    <col min="4" max="4" width="23.453125" style="21" customWidth="1"/>
    <col min="5" max="5" width="47.08984375" style="23" customWidth="1"/>
    <col min="6" max="6" width="14.90625" style="23" customWidth="1"/>
    <col min="7" max="7" width="12.90625" style="23" customWidth="1"/>
    <col min="8" max="8" width="13.54296875" style="23" customWidth="1"/>
    <col min="9" max="9" width="14.90625" style="23" customWidth="1"/>
    <col min="10" max="10" width="19.90625" style="23" customWidth="1"/>
    <col min="11" max="11" width="35" style="22" customWidth="1"/>
    <col min="12" max="16384" width="8.90625" style="23"/>
  </cols>
  <sheetData>
    <row r="2" spans="2:11" ht="42" customHeight="1">
      <c r="B2" s="24" t="s">
        <v>99</v>
      </c>
      <c r="C2" s="36" t="s">
        <v>251</v>
      </c>
    </row>
    <row r="3" spans="2:11" ht="21" customHeight="1">
      <c r="B3" s="24" t="s">
        <v>100</v>
      </c>
      <c r="C3" s="25"/>
      <c r="E3" s="23" t="s">
        <v>244</v>
      </c>
      <c r="F3" s="23">
        <f>1*7</f>
        <v>7</v>
      </c>
    </row>
    <row r="4" spans="2:11" ht="21" customHeight="1">
      <c r="B4" s="24" t="s">
        <v>101</v>
      </c>
      <c r="C4" s="32" t="s">
        <v>216</v>
      </c>
    </row>
    <row r="5" spans="2:11" ht="21" customHeight="1">
      <c r="B5" s="24" t="s">
        <v>102</v>
      </c>
      <c r="C5" s="25" t="s">
        <v>295</v>
      </c>
    </row>
    <row r="6" spans="2:11" ht="21" customHeight="1">
      <c r="B6" s="24" t="s">
        <v>103</v>
      </c>
      <c r="C6" s="25"/>
    </row>
    <row r="7" spans="2:11" ht="21" customHeight="1">
      <c r="B7" s="24" t="s">
        <v>104</v>
      </c>
      <c r="C7" s="25">
        <v>1</v>
      </c>
      <c r="E7" s="23" t="s">
        <v>315</v>
      </c>
    </row>
    <row r="8" spans="2:11" ht="21" customHeight="1">
      <c r="B8" s="24" t="s">
        <v>105</v>
      </c>
      <c r="C8" s="25" t="s">
        <v>283</v>
      </c>
    </row>
    <row r="9" spans="2:11" ht="41.4" customHeight="1">
      <c r="B9" s="26" t="s">
        <v>106</v>
      </c>
      <c r="C9" s="25">
        <f>C7+1</f>
        <v>2</v>
      </c>
      <c r="E9" s="135"/>
      <c r="F9" s="135"/>
      <c r="G9" s="135"/>
      <c r="H9" s="135"/>
      <c r="I9" s="135"/>
      <c r="J9" s="135"/>
      <c r="K9" s="135"/>
    </row>
    <row r="10" spans="2:11" ht="21" customHeight="1">
      <c r="B10" s="24" t="s">
        <v>107</v>
      </c>
      <c r="C10" s="25" t="s">
        <v>217</v>
      </c>
      <c r="J10" s="27"/>
    </row>
    <row r="11" spans="2:11" ht="21" customHeight="1">
      <c r="B11" s="24" t="s">
        <v>108</v>
      </c>
      <c r="C11" s="25" t="s">
        <v>218</v>
      </c>
    </row>
    <row r="12" spans="2:11">
      <c r="B12" s="28"/>
      <c r="C12" s="29"/>
    </row>
    <row r="13" spans="2:11" ht="15" customHeight="1">
      <c r="B13" s="136" t="s">
        <v>109</v>
      </c>
      <c r="C13" s="136" t="s">
        <v>110</v>
      </c>
      <c r="D13" s="136" t="s">
        <v>111</v>
      </c>
      <c r="E13" s="136" t="s">
        <v>112</v>
      </c>
      <c r="F13" s="30"/>
      <c r="G13" s="136" t="s">
        <v>113</v>
      </c>
      <c r="H13" s="136"/>
      <c r="I13" s="136"/>
      <c r="J13" s="136" t="s">
        <v>114</v>
      </c>
      <c r="K13" s="136" t="s">
        <v>115</v>
      </c>
    </row>
    <row r="14" spans="2:11" ht="15" customHeight="1">
      <c r="B14" s="136"/>
      <c r="C14" s="136"/>
      <c r="D14" s="136"/>
      <c r="E14" s="136"/>
      <c r="F14" s="30" t="s">
        <v>116</v>
      </c>
      <c r="G14" s="30" t="s">
        <v>117</v>
      </c>
      <c r="H14" s="30" t="s">
        <v>118</v>
      </c>
      <c r="I14" s="30" t="s">
        <v>119</v>
      </c>
      <c r="J14" s="136"/>
      <c r="K14" s="136"/>
    </row>
    <row r="15" spans="2:11" ht="18.649999999999999" customHeight="1">
      <c r="B15" s="132" t="s">
        <v>120</v>
      </c>
      <c r="C15" s="132"/>
      <c r="D15" s="132"/>
      <c r="E15" s="132"/>
      <c r="F15" s="132"/>
      <c r="G15" s="132"/>
      <c r="H15" s="132"/>
      <c r="I15" s="132"/>
      <c r="J15" s="132"/>
      <c r="K15" s="132"/>
    </row>
    <row r="16" spans="2:11">
      <c r="B16" s="31" t="s">
        <v>275</v>
      </c>
      <c r="C16" s="32" t="s">
        <v>280</v>
      </c>
      <c r="D16" s="32" t="s">
        <v>306</v>
      </c>
      <c r="E16" s="32"/>
      <c r="F16" s="32">
        <v>2</v>
      </c>
      <c r="G16" s="32">
        <f>+F3+3.5+3.5</f>
        <v>14</v>
      </c>
      <c r="H16" s="32"/>
      <c r="I16" s="33"/>
      <c r="J16" s="32"/>
      <c r="K16" s="32"/>
    </row>
    <row r="17" spans="2:11">
      <c r="B17" s="33"/>
      <c r="C17" s="32"/>
      <c r="D17" s="32"/>
      <c r="E17" s="34"/>
      <c r="F17" s="32"/>
      <c r="G17" s="32"/>
      <c r="H17" s="34"/>
      <c r="I17" s="34"/>
      <c r="J17" s="32"/>
      <c r="K17" s="33"/>
    </row>
    <row r="18" spans="2:11">
      <c r="B18" s="33"/>
      <c r="C18" s="32"/>
      <c r="D18" s="32"/>
      <c r="E18" s="34"/>
      <c r="F18" s="32"/>
      <c r="G18" s="32"/>
      <c r="H18" s="34"/>
      <c r="I18" s="34"/>
      <c r="J18" s="32"/>
      <c r="K18" s="33"/>
    </row>
    <row r="19" spans="2:11">
      <c r="B19" s="33"/>
      <c r="C19" s="32"/>
      <c r="D19" s="32"/>
      <c r="E19" s="34"/>
      <c r="F19" s="32"/>
      <c r="G19" s="32"/>
      <c r="H19" s="34"/>
      <c r="I19" s="34"/>
      <c r="J19" s="32"/>
      <c r="K19" s="33"/>
    </row>
    <row r="20" spans="2:11" ht="22.5" customHeight="1">
      <c r="B20" s="35" t="s">
        <v>121</v>
      </c>
      <c r="C20" s="25"/>
      <c r="D20" s="25"/>
      <c r="E20" s="36"/>
      <c r="F20" s="36"/>
      <c r="G20" s="37"/>
      <c r="H20" s="34"/>
      <c r="I20" s="30"/>
      <c r="J20" s="38"/>
      <c r="K20" s="33"/>
    </row>
    <row r="21" spans="2:11" ht="22.5" customHeight="1">
      <c r="B21" s="35"/>
      <c r="C21" s="36" t="s">
        <v>219</v>
      </c>
      <c r="D21" s="31"/>
      <c r="E21" s="36"/>
      <c r="F21" s="36"/>
      <c r="G21" s="37"/>
      <c r="H21" s="34"/>
      <c r="I21" s="25" t="s">
        <v>14</v>
      </c>
      <c r="J21" s="38">
        <f>+J16</f>
        <v>0</v>
      </c>
      <c r="K21" s="33"/>
    </row>
    <row r="22" spans="2:11" ht="22.5" customHeight="1">
      <c r="B22" s="35"/>
      <c r="C22" s="78"/>
      <c r="D22" s="33"/>
      <c r="E22" s="31"/>
      <c r="F22" s="31"/>
      <c r="G22" s="32"/>
      <c r="H22" s="32"/>
      <c r="I22" s="25"/>
      <c r="J22" s="38"/>
      <c r="K22" s="33"/>
    </row>
    <row r="23" spans="2:11" ht="22.5" customHeight="1">
      <c r="B23" s="35"/>
      <c r="C23" s="78"/>
      <c r="D23" s="33"/>
      <c r="E23" s="31"/>
      <c r="F23" s="31"/>
      <c r="G23" s="32"/>
      <c r="H23" s="32"/>
      <c r="I23" s="25"/>
      <c r="J23" s="38"/>
      <c r="K23" s="33"/>
    </row>
    <row r="24" spans="2:11" ht="22.5" customHeight="1">
      <c r="B24" s="35"/>
      <c r="C24" s="78"/>
      <c r="D24" s="33"/>
      <c r="E24" s="31"/>
      <c r="F24" s="31"/>
      <c r="G24" s="32"/>
      <c r="H24" s="32"/>
      <c r="I24" s="25"/>
      <c r="J24" s="38"/>
      <c r="K24" s="33"/>
    </row>
    <row r="25" spans="2:11" ht="22.5" customHeight="1">
      <c r="B25" s="35"/>
      <c r="C25" s="139"/>
      <c r="D25" s="139"/>
      <c r="E25" s="31"/>
      <c r="F25" s="31"/>
      <c r="G25" s="32"/>
      <c r="H25" s="32"/>
      <c r="I25" s="25"/>
      <c r="J25" s="38"/>
      <c r="K25" s="33"/>
    </row>
    <row r="26" spans="2:11" ht="22.5" customHeight="1">
      <c r="B26" s="35"/>
      <c r="C26" s="134"/>
      <c r="D26" s="134"/>
      <c r="E26" s="31"/>
      <c r="F26" s="31"/>
      <c r="G26" s="32"/>
      <c r="H26" s="32"/>
      <c r="I26" s="25"/>
      <c r="J26" s="38"/>
      <c r="K26" s="33"/>
    </row>
    <row r="27" spans="2:11" ht="22.5" customHeight="1">
      <c r="B27" s="33"/>
      <c r="C27" s="141"/>
      <c r="D27" s="141"/>
      <c r="E27" s="34"/>
      <c r="F27" s="34"/>
      <c r="G27" s="34"/>
      <c r="H27" s="34"/>
      <c r="I27" s="34"/>
      <c r="J27" s="38"/>
      <c r="K27" s="33"/>
    </row>
    <row r="28" spans="2:11" ht="21.65" customHeight="1">
      <c r="B28" s="33"/>
      <c r="C28" s="34"/>
      <c r="D28" s="34"/>
      <c r="E28" s="34"/>
      <c r="F28" s="34"/>
      <c r="G28" s="34"/>
      <c r="H28" s="34"/>
      <c r="I28" s="34"/>
      <c r="J28" s="38"/>
      <c r="K28" s="39"/>
    </row>
    <row r="29" spans="2:11" ht="21.65" customHeight="1">
      <c r="B29" s="31"/>
      <c r="C29" s="34"/>
      <c r="D29" s="34"/>
      <c r="E29" s="34"/>
      <c r="F29" s="34"/>
      <c r="G29" s="34"/>
      <c r="H29" s="34"/>
      <c r="I29" s="34"/>
      <c r="J29" s="38"/>
      <c r="K29" s="39"/>
    </row>
    <row r="30" spans="2:11">
      <c r="B30" s="31"/>
      <c r="C30" s="31"/>
      <c r="D30" s="31"/>
      <c r="E30" s="31"/>
      <c r="F30" s="31"/>
      <c r="G30" s="34"/>
      <c r="H30" s="34"/>
      <c r="I30" s="34"/>
      <c r="J30" s="39"/>
      <c r="K30" s="33"/>
    </row>
    <row r="31" spans="2:11">
      <c r="B31" s="33"/>
      <c r="C31" s="32"/>
      <c r="D31" s="32"/>
      <c r="E31" s="34"/>
      <c r="F31" s="34"/>
      <c r="G31" s="34"/>
      <c r="H31" s="34"/>
      <c r="I31" s="34"/>
      <c r="J31" s="34"/>
      <c r="K31" s="33"/>
    </row>
    <row r="32" spans="2:11" ht="23">
      <c r="B32" s="142" t="s">
        <v>122</v>
      </c>
      <c r="C32" s="142"/>
      <c r="D32" s="142"/>
      <c r="E32" s="142"/>
      <c r="F32" s="142"/>
      <c r="G32" s="142"/>
      <c r="H32" s="142"/>
      <c r="I32" s="142"/>
      <c r="J32" s="142"/>
      <c r="K32" s="33"/>
    </row>
    <row r="33" spans="2:11">
      <c r="B33" s="32"/>
      <c r="C33" s="32"/>
      <c r="D33" s="32"/>
      <c r="E33" s="34"/>
      <c r="F33" s="34"/>
      <c r="G33" s="34"/>
      <c r="H33" s="34"/>
      <c r="I33" s="34"/>
      <c r="J33" s="34"/>
      <c r="K33" s="33"/>
    </row>
    <row r="34" spans="2:11" s="41" customFormat="1" ht="29.15" customHeight="1">
      <c r="B34" s="36" t="s">
        <v>0</v>
      </c>
      <c r="C34" s="140" t="s">
        <v>1</v>
      </c>
      <c r="D34" s="140"/>
      <c r="E34" s="140"/>
      <c r="F34" s="140" t="s">
        <v>2</v>
      </c>
      <c r="G34" s="140"/>
      <c r="H34" s="25" t="s">
        <v>3</v>
      </c>
      <c r="I34" s="25" t="s">
        <v>4</v>
      </c>
      <c r="J34" s="25" t="s">
        <v>123</v>
      </c>
      <c r="K34" s="25" t="s">
        <v>124</v>
      </c>
    </row>
    <row r="35" spans="2:11" s="41" customFormat="1" ht="162" customHeight="1">
      <c r="B35" s="42">
        <v>1</v>
      </c>
      <c r="C35" s="137" t="s">
        <v>183</v>
      </c>
      <c r="D35" s="137"/>
      <c r="E35" s="137"/>
      <c r="F35" s="138" t="s">
        <v>7</v>
      </c>
      <c r="G35" s="138"/>
      <c r="H35" s="43" t="s">
        <v>125</v>
      </c>
      <c r="I35" s="44">
        <v>1</v>
      </c>
      <c r="J35" s="45"/>
      <c r="K35" s="42"/>
    </row>
    <row r="36" spans="2:11" s="41" customFormat="1" ht="209.5" customHeight="1">
      <c r="B36" s="42">
        <v>2</v>
      </c>
      <c r="C36" s="137" t="s">
        <v>184</v>
      </c>
      <c r="D36" s="137"/>
      <c r="E36" s="137"/>
      <c r="F36" s="138" t="s">
        <v>9</v>
      </c>
      <c r="G36" s="138"/>
      <c r="H36" s="42" t="s">
        <v>10</v>
      </c>
      <c r="I36" s="42"/>
      <c r="J36" s="45"/>
      <c r="K36" s="42"/>
    </row>
    <row r="37" spans="2:11" s="41" customFormat="1" ht="236.5" customHeight="1">
      <c r="B37" s="42">
        <v>3</v>
      </c>
      <c r="C37" s="137" t="s">
        <v>185</v>
      </c>
      <c r="D37" s="137"/>
      <c r="E37" s="137"/>
      <c r="F37" s="138" t="s">
        <v>11</v>
      </c>
      <c r="G37" s="138"/>
      <c r="H37" s="42" t="s">
        <v>12</v>
      </c>
      <c r="I37" s="42"/>
      <c r="J37" s="45"/>
      <c r="K37" s="42"/>
    </row>
    <row r="38" spans="2:11" s="41" customFormat="1" ht="195" customHeight="1">
      <c r="B38" s="42">
        <v>4</v>
      </c>
      <c r="C38" s="137" t="s">
        <v>186</v>
      </c>
      <c r="D38" s="137"/>
      <c r="E38" s="137"/>
      <c r="F38" s="138" t="s">
        <v>13</v>
      </c>
      <c r="G38" s="138"/>
      <c r="H38" s="42" t="s">
        <v>14</v>
      </c>
      <c r="I38" s="42"/>
      <c r="J38" s="45"/>
      <c r="K38" s="42"/>
    </row>
    <row r="39" spans="2:11" s="41" customFormat="1" ht="88.4" customHeight="1">
      <c r="B39" s="42">
        <v>5</v>
      </c>
      <c r="C39" s="137" t="s">
        <v>187</v>
      </c>
      <c r="D39" s="137"/>
      <c r="E39" s="137"/>
      <c r="F39" s="138" t="s">
        <v>15</v>
      </c>
      <c r="G39" s="138"/>
      <c r="H39" s="42" t="s">
        <v>10</v>
      </c>
      <c r="I39" s="44">
        <f>+J97</f>
        <v>0</v>
      </c>
      <c r="J39" s="45"/>
      <c r="K39" s="42"/>
    </row>
    <row r="40" spans="2:11" s="41" customFormat="1" ht="272.5" customHeight="1">
      <c r="B40" s="42">
        <v>6</v>
      </c>
      <c r="C40" s="137" t="s">
        <v>188</v>
      </c>
      <c r="D40" s="137"/>
      <c r="E40" s="137"/>
      <c r="F40" s="138" t="s">
        <v>16</v>
      </c>
      <c r="G40" s="138"/>
      <c r="H40" s="43" t="s">
        <v>17</v>
      </c>
      <c r="I40" s="44"/>
      <c r="J40" s="45"/>
      <c r="K40" s="42"/>
    </row>
    <row r="41" spans="2:11" s="41" customFormat="1" ht="192" customHeight="1">
      <c r="B41" s="42">
        <v>7</v>
      </c>
      <c r="C41" s="137" t="s">
        <v>189</v>
      </c>
      <c r="D41" s="137"/>
      <c r="E41" s="137"/>
      <c r="F41" s="138" t="s">
        <v>18</v>
      </c>
      <c r="G41" s="138"/>
      <c r="H41" s="43" t="s">
        <v>19</v>
      </c>
      <c r="I41" s="42"/>
      <c r="J41" s="45"/>
      <c r="K41" s="42"/>
    </row>
    <row r="42" spans="2:11" s="41" customFormat="1" ht="232.75" customHeight="1">
      <c r="B42" s="42">
        <v>8</v>
      </c>
      <c r="C42" s="137" t="s">
        <v>190</v>
      </c>
      <c r="D42" s="137"/>
      <c r="E42" s="137"/>
      <c r="F42" s="138" t="s">
        <v>182</v>
      </c>
      <c r="G42" s="138"/>
      <c r="H42" s="43" t="s">
        <v>21</v>
      </c>
      <c r="I42" s="42"/>
      <c r="J42" s="45"/>
      <c r="K42" s="42"/>
    </row>
    <row r="43" spans="2:11" s="41" customFormat="1" ht="292.5" customHeight="1">
      <c r="B43" s="42">
        <v>9</v>
      </c>
      <c r="C43" s="137" t="s">
        <v>191</v>
      </c>
      <c r="D43" s="137"/>
      <c r="E43" s="137"/>
      <c r="F43" s="138" t="s">
        <v>22</v>
      </c>
      <c r="G43" s="138"/>
      <c r="H43" s="43" t="s">
        <v>23</v>
      </c>
      <c r="I43" s="42"/>
      <c r="J43" s="45"/>
      <c r="K43" s="42"/>
    </row>
    <row r="44" spans="2:11" s="41" customFormat="1" ht="262.64999999999998" customHeight="1">
      <c r="B44" s="42">
        <v>10</v>
      </c>
      <c r="C44" s="137" t="s">
        <v>192</v>
      </c>
      <c r="D44" s="137"/>
      <c r="E44" s="137"/>
      <c r="F44" s="138" t="s">
        <v>24</v>
      </c>
      <c r="G44" s="138"/>
      <c r="H44" s="43" t="s">
        <v>23</v>
      </c>
      <c r="I44" s="42"/>
      <c r="J44" s="45"/>
      <c r="K44" s="42"/>
    </row>
    <row r="45" spans="2:11" s="41" customFormat="1" ht="249" customHeight="1">
      <c r="B45" s="42">
        <v>11</v>
      </c>
      <c r="C45" s="137" t="s">
        <v>193</v>
      </c>
      <c r="D45" s="137"/>
      <c r="E45" s="137"/>
      <c r="F45" s="138" t="s">
        <v>25</v>
      </c>
      <c r="G45" s="138"/>
      <c r="H45" s="43" t="s">
        <v>23</v>
      </c>
      <c r="I45" s="42"/>
      <c r="J45" s="45"/>
      <c r="K45" s="42"/>
    </row>
    <row r="46" spans="2:11" s="41" customFormat="1" ht="145.65" customHeight="1">
      <c r="B46" s="42">
        <v>12</v>
      </c>
      <c r="C46" s="137" t="s">
        <v>194</v>
      </c>
      <c r="D46" s="137"/>
      <c r="E46" s="137"/>
      <c r="F46" s="138" t="s">
        <v>26</v>
      </c>
      <c r="G46" s="138"/>
      <c r="H46" s="43" t="s">
        <v>23</v>
      </c>
      <c r="I46" s="42"/>
      <c r="J46" s="45"/>
      <c r="K46" s="42"/>
    </row>
    <row r="47" spans="2:11" s="41" customFormat="1" ht="282.64999999999998" customHeight="1">
      <c r="B47" s="42">
        <v>13</v>
      </c>
      <c r="C47" s="137" t="s">
        <v>195</v>
      </c>
      <c r="D47" s="137"/>
      <c r="E47" s="137"/>
      <c r="F47" s="138" t="s">
        <v>27</v>
      </c>
      <c r="G47" s="138"/>
      <c r="H47" s="43" t="s">
        <v>23</v>
      </c>
      <c r="I47" s="42"/>
      <c r="J47" s="45"/>
      <c r="K47" s="42"/>
    </row>
    <row r="48" spans="2:11" s="41" customFormat="1" ht="166.75" customHeight="1">
      <c r="B48" s="42">
        <v>14</v>
      </c>
      <c r="C48" s="137" t="s">
        <v>196</v>
      </c>
      <c r="D48" s="137"/>
      <c r="E48" s="137"/>
      <c r="F48" s="138" t="s">
        <v>28</v>
      </c>
      <c r="G48" s="138"/>
      <c r="H48" s="43" t="s">
        <v>23</v>
      </c>
      <c r="I48" s="42"/>
      <c r="J48" s="45"/>
      <c r="K48" s="42"/>
    </row>
    <row r="49" spans="2:11" s="41" customFormat="1" ht="270.64999999999998" customHeight="1">
      <c r="B49" s="42">
        <v>15</v>
      </c>
      <c r="C49" s="137" t="s">
        <v>197</v>
      </c>
      <c r="D49" s="137"/>
      <c r="E49" s="137"/>
      <c r="F49" s="138" t="s">
        <v>29</v>
      </c>
      <c r="G49" s="138"/>
      <c r="H49" s="42" t="s">
        <v>10</v>
      </c>
      <c r="I49" s="42"/>
      <c r="J49" s="45"/>
      <c r="K49" s="42"/>
    </row>
    <row r="50" spans="2:11" s="41" customFormat="1" ht="200.5" customHeight="1">
      <c r="B50" s="42">
        <v>16</v>
      </c>
      <c r="C50" s="137" t="s">
        <v>198</v>
      </c>
      <c r="D50" s="137"/>
      <c r="E50" s="137"/>
      <c r="F50" s="138" t="s">
        <v>30</v>
      </c>
      <c r="G50" s="138"/>
      <c r="H50" s="42"/>
      <c r="I50" s="42"/>
      <c r="J50" s="45"/>
      <c r="K50" s="42"/>
    </row>
    <row r="51" spans="2:11" s="41" customFormat="1" ht="52.75" customHeight="1">
      <c r="B51" s="42">
        <v>17</v>
      </c>
      <c r="C51" s="143" t="s">
        <v>126</v>
      </c>
      <c r="D51" s="143"/>
      <c r="E51" s="143"/>
      <c r="F51" s="138" t="s">
        <v>127</v>
      </c>
      <c r="G51" s="138"/>
      <c r="H51" s="46"/>
      <c r="I51" s="42"/>
      <c r="J51" s="45"/>
      <c r="K51" s="42"/>
    </row>
    <row r="52" spans="2:11" s="41" customFormat="1" ht="87" customHeight="1">
      <c r="B52" s="42">
        <v>18</v>
      </c>
      <c r="C52" s="137" t="s">
        <v>199</v>
      </c>
      <c r="D52" s="137"/>
      <c r="E52" s="137"/>
      <c r="F52" s="138" t="s">
        <v>31</v>
      </c>
      <c r="G52" s="138"/>
      <c r="H52" s="42" t="s">
        <v>10</v>
      </c>
      <c r="I52" s="42"/>
      <c r="J52" s="45"/>
      <c r="K52" s="42"/>
    </row>
    <row r="53" spans="2:11" s="41" customFormat="1" ht="163.4" customHeight="1">
      <c r="B53" s="42">
        <v>19</v>
      </c>
      <c r="C53" s="137" t="s">
        <v>200</v>
      </c>
      <c r="D53" s="137"/>
      <c r="E53" s="137"/>
      <c r="F53" s="138" t="s">
        <v>32</v>
      </c>
      <c r="G53" s="138"/>
      <c r="H53" s="42" t="s">
        <v>10</v>
      </c>
      <c r="I53" s="44"/>
      <c r="J53" s="45"/>
      <c r="K53" s="32"/>
    </row>
    <row r="54" spans="2:11" s="41" customFormat="1" ht="122.4" customHeight="1">
      <c r="B54" s="42">
        <v>20</v>
      </c>
      <c r="C54" s="137" t="s">
        <v>201</v>
      </c>
      <c r="D54" s="137"/>
      <c r="E54" s="137"/>
      <c r="F54" s="138" t="s">
        <v>33</v>
      </c>
      <c r="G54" s="138"/>
      <c r="H54" s="42" t="s">
        <v>10</v>
      </c>
      <c r="I54" s="44">
        <f>+J101</f>
        <v>0</v>
      </c>
      <c r="J54" s="45"/>
      <c r="K54" s="42"/>
    </row>
    <row r="55" spans="2:11" s="41" customFormat="1" ht="103.75" customHeight="1">
      <c r="B55" s="42">
        <v>21</v>
      </c>
      <c r="C55" s="137" t="s">
        <v>202</v>
      </c>
      <c r="D55" s="137"/>
      <c r="E55" s="137"/>
      <c r="F55" s="138" t="s">
        <v>34</v>
      </c>
      <c r="G55" s="138"/>
      <c r="H55" s="42" t="s">
        <v>10</v>
      </c>
      <c r="I55" s="44">
        <f>+J106</f>
        <v>0</v>
      </c>
      <c r="J55" s="45"/>
      <c r="K55" s="42"/>
    </row>
    <row r="56" spans="2:11" s="41" customFormat="1" ht="214.75" customHeight="1">
      <c r="B56" s="42">
        <v>22</v>
      </c>
      <c r="C56" s="137" t="s">
        <v>203</v>
      </c>
      <c r="D56" s="137"/>
      <c r="E56" s="137"/>
      <c r="F56" s="138" t="s">
        <v>35</v>
      </c>
      <c r="G56" s="138"/>
      <c r="H56" s="42" t="s">
        <v>10</v>
      </c>
      <c r="I56" s="42"/>
      <c r="J56" s="45"/>
      <c r="K56" s="42"/>
    </row>
    <row r="57" spans="2:11" s="41" customFormat="1" ht="32.15" customHeight="1">
      <c r="B57" s="42">
        <v>23</v>
      </c>
      <c r="C57" s="143" t="s">
        <v>128</v>
      </c>
      <c r="D57" s="143"/>
      <c r="E57" s="143"/>
      <c r="F57" s="138"/>
      <c r="G57" s="138"/>
      <c r="H57" s="35"/>
      <c r="I57" s="42"/>
      <c r="J57" s="45"/>
      <c r="K57" s="42"/>
    </row>
    <row r="58" spans="2:11" s="41" customFormat="1" ht="64.400000000000006" customHeight="1">
      <c r="B58" s="42">
        <v>24</v>
      </c>
      <c r="C58" s="137" t="s">
        <v>204</v>
      </c>
      <c r="D58" s="137"/>
      <c r="E58" s="137"/>
      <c r="F58" s="138" t="s">
        <v>36</v>
      </c>
      <c r="G58" s="138"/>
      <c r="H58" s="42"/>
      <c r="I58" s="42"/>
      <c r="J58" s="45"/>
      <c r="K58" s="33"/>
    </row>
    <row r="59" spans="2:11" s="41" customFormat="1" ht="102.65" customHeight="1">
      <c r="B59" s="42">
        <v>25</v>
      </c>
      <c r="C59" s="137" t="s">
        <v>205</v>
      </c>
      <c r="D59" s="137"/>
      <c r="E59" s="137"/>
      <c r="F59" s="138" t="s">
        <v>37</v>
      </c>
      <c r="G59" s="138"/>
      <c r="H59" s="43" t="s">
        <v>23</v>
      </c>
      <c r="I59" s="44"/>
      <c r="J59" s="45"/>
      <c r="K59" s="32"/>
    </row>
    <row r="60" spans="2:11" s="41" customFormat="1" ht="216.65" customHeight="1">
      <c r="B60" s="42">
        <v>26</v>
      </c>
      <c r="C60" s="137" t="s">
        <v>206</v>
      </c>
      <c r="D60" s="137"/>
      <c r="E60" s="137"/>
      <c r="F60" s="138" t="s">
        <v>38</v>
      </c>
      <c r="G60" s="138"/>
      <c r="H60" s="43" t="s">
        <v>23</v>
      </c>
      <c r="I60" s="44">
        <v>0</v>
      </c>
      <c r="J60" s="45"/>
      <c r="K60" s="42"/>
    </row>
    <row r="61" spans="2:11" s="41" customFormat="1" ht="180.65" customHeight="1">
      <c r="B61" s="42">
        <v>27</v>
      </c>
      <c r="C61" s="137" t="s">
        <v>207</v>
      </c>
      <c r="D61" s="137"/>
      <c r="E61" s="137"/>
      <c r="F61" s="138" t="s">
        <v>39</v>
      </c>
      <c r="G61" s="138"/>
      <c r="H61" s="43" t="s">
        <v>23</v>
      </c>
      <c r="I61" s="42">
        <v>0</v>
      </c>
      <c r="J61" s="45"/>
      <c r="K61" s="42"/>
    </row>
    <row r="62" spans="2:11" s="41" customFormat="1" ht="153" customHeight="1">
      <c r="B62" s="42">
        <v>28</v>
      </c>
      <c r="C62" s="137" t="s">
        <v>40</v>
      </c>
      <c r="D62" s="137"/>
      <c r="E62" s="137"/>
      <c r="F62" s="138" t="s">
        <v>41</v>
      </c>
      <c r="G62" s="138"/>
      <c r="H62" s="43" t="s">
        <v>10</v>
      </c>
      <c r="I62" s="42"/>
      <c r="J62" s="45"/>
      <c r="K62" s="42"/>
    </row>
    <row r="63" spans="2:11" s="41" customFormat="1" ht="111.65" customHeight="1">
      <c r="B63" s="42">
        <v>29</v>
      </c>
      <c r="C63" s="137" t="s">
        <v>208</v>
      </c>
      <c r="D63" s="137"/>
      <c r="E63" s="137"/>
      <c r="F63" s="138" t="s">
        <v>42</v>
      </c>
      <c r="G63" s="138"/>
      <c r="H63" s="43" t="s">
        <v>10</v>
      </c>
      <c r="I63" s="44"/>
      <c r="J63" s="45"/>
      <c r="K63" s="42"/>
    </row>
    <row r="64" spans="2:11" s="41" customFormat="1" ht="241.75" customHeight="1">
      <c r="B64" s="42">
        <v>30</v>
      </c>
      <c r="C64" s="137" t="s">
        <v>209</v>
      </c>
      <c r="D64" s="137"/>
      <c r="E64" s="137"/>
      <c r="F64" s="138" t="s">
        <v>43</v>
      </c>
      <c r="G64" s="138"/>
      <c r="H64" s="43" t="s">
        <v>23</v>
      </c>
      <c r="I64" s="44"/>
      <c r="J64" s="45"/>
      <c r="K64" s="42"/>
    </row>
    <row r="65" spans="2:11" s="41" customFormat="1" ht="249" customHeight="1">
      <c r="B65" s="42">
        <v>31</v>
      </c>
      <c r="C65" s="137" t="s">
        <v>129</v>
      </c>
      <c r="D65" s="137"/>
      <c r="E65" s="137"/>
      <c r="F65" s="138" t="s">
        <v>44</v>
      </c>
      <c r="G65" s="138"/>
      <c r="H65" s="43" t="s">
        <v>45</v>
      </c>
      <c r="I65" s="44"/>
      <c r="J65" s="45"/>
      <c r="K65" s="42"/>
    </row>
    <row r="66" spans="2:11" s="41" customFormat="1" ht="138" customHeight="1">
      <c r="B66" s="42">
        <v>32</v>
      </c>
      <c r="C66" s="137" t="s">
        <v>210</v>
      </c>
      <c r="D66" s="137"/>
      <c r="E66" s="137"/>
      <c r="F66" s="138" t="s">
        <v>46</v>
      </c>
      <c r="G66" s="138"/>
      <c r="H66" s="43" t="s">
        <v>47</v>
      </c>
      <c r="I66" s="44"/>
      <c r="J66" s="45"/>
      <c r="K66" s="42"/>
    </row>
    <row r="67" spans="2:11" s="41" customFormat="1" ht="166.75" customHeight="1">
      <c r="B67" s="42">
        <v>33</v>
      </c>
      <c r="C67" s="137" t="s">
        <v>211</v>
      </c>
      <c r="D67" s="137"/>
      <c r="E67" s="137"/>
      <c r="F67" s="138" t="s">
        <v>48</v>
      </c>
      <c r="G67" s="138"/>
      <c r="H67" s="43" t="s">
        <v>45</v>
      </c>
      <c r="I67" s="44"/>
      <c r="J67" s="45"/>
      <c r="K67" s="42"/>
    </row>
    <row r="68" spans="2:11" s="41" customFormat="1" ht="165" customHeight="1">
      <c r="B68" s="42">
        <v>34</v>
      </c>
      <c r="C68" s="137" t="s">
        <v>212</v>
      </c>
      <c r="D68" s="137"/>
      <c r="E68" s="137"/>
      <c r="F68" s="138" t="s">
        <v>49</v>
      </c>
      <c r="G68" s="138"/>
      <c r="H68" s="43" t="s">
        <v>21</v>
      </c>
      <c r="I68" s="42"/>
      <c r="J68" s="45"/>
      <c r="K68" s="42"/>
    </row>
    <row r="69" spans="2:11" s="41" customFormat="1" ht="409.5" customHeight="1">
      <c r="B69" s="42">
        <v>35</v>
      </c>
      <c r="C69" s="137" t="s">
        <v>213</v>
      </c>
      <c r="D69" s="137"/>
      <c r="E69" s="137"/>
      <c r="F69" s="138" t="s">
        <v>50</v>
      </c>
      <c r="G69" s="138"/>
      <c r="H69" s="43" t="s">
        <v>17</v>
      </c>
      <c r="I69" s="42"/>
      <c r="J69" s="45"/>
      <c r="K69" s="42"/>
    </row>
    <row r="70" spans="2:11" s="41" customFormat="1" ht="201" customHeight="1">
      <c r="B70" s="42">
        <v>36</v>
      </c>
      <c r="C70" s="137" t="s">
        <v>214</v>
      </c>
      <c r="D70" s="137"/>
      <c r="E70" s="137"/>
      <c r="F70" s="138" t="s">
        <v>51</v>
      </c>
      <c r="G70" s="138"/>
      <c r="H70" s="42" t="s">
        <v>14</v>
      </c>
      <c r="I70" s="42"/>
      <c r="J70" s="45"/>
      <c r="K70" s="42"/>
    </row>
    <row r="71" spans="2:11" s="41" customFormat="1" ht="201" customHeight="1">
      <c r="B71" s="42">
        <v>37</v>
      </c>
      <c r="C71" s="137" t="s">
        <v>215</v>
      </c>
      <c r="D71" s="137"/>
      <c r="E71" s="137"/>
      <c r="F71" s="138" t="s">
        <v>52</v>
      </c>
      <c r="G71" s="138"/>
      <c r="H71" s="42" t="s">
        <v>14</v>
      </c>
      <c r="I71" s="42"/>
      <c r="J71" s="45"/>
      <c r="K71" s="42"/>
    </row>
    <row r="72" spans="2:11" s="41" customFormat="1" ht="141" customHeight="1">
      <c r="B72" s="42">
        <v>38</v>
      </c>
      <c r="C72" s="137" t="s">
        <v>53</v>
      </c>
      <c r="D72" s="137"/>
      <c r="E72" s="137"/>
      <c r="F72" s="144" t="s">
        <v>54</v>
      </c>
      <c r="G72" s="144"/>
      <c r="H72" s="42" t="s">
        <v>14</v>
      </c>
      <c r="I72" s="39"/>
      <c r="J72" s="45"/>
      <c r="K72" s="42"/>
    </row>
    <row r="73" spans="2:11" s="41" customFormat="1" ht="228.65" customHeight="1">
      <c r="B73" s="42">
        <v>39</v>
      </c>
      <c r="C73" s="137" t="s">
        <v>55</v>
      </c>
      <c r="D73" s="137"/>
      <c r="E73" s="137"/>
      <c r="F73" s="144" t="s">
        <v>56</v>
      </c>
      <c r="G73" s="144"/>
      <c r="H73" s="42" t="s">
        <v>14</v>
      </c>
      <c r="I73" s="39"/>
      <c r="J73" s="45"/>
      <c r="K73" s="42"/>
    </row>
    <row r="74" spans="2:11" s="41" customFormat="1" ht="228.65" customHeight="1">
      <c r="B74" s="42">
        <v>40</v>
      </c>
      <c r="C74" s="145" t="s">
        <v>130</v>
      </c>
      <c r="D74" s="145"/>
      <c r="E74" s="145"/>
      <c r="F74" s="144" t="s">
        <v>58</v>
      </c>
      <c r="G74" s="144"/>
      <c r="H74" s="42" t="s">
        <v>59</v>
      </c>
      <c r="I74" s="39"/>
      <c r="J74" s="45"/>
      <c r="K74" s="42"/>
    </row>
    <row r="75" spans="2:11" s="41" customFormat="1" ht="228.65" customHeight="1">
      <c r="B75" s="42">
        <v>41</v>
      </c>
      <c r="C75" s="137" t="s">
        <v>60</v>
      </c>
      <c r="D75" s="137"/>
      <c r="E75" s="137"/>
      <c r="F75" s="138" t="s">
        <v>61</v>
      </c>
      <c r="G75" s="138"/>
      <c r="H75" s="32" t="s">
        <v>62</v>
      </c>
      <c r="I75" s="42"/>
      <c r="J75" s="45"/>
      <c r="K75" s="42"/>
    </row>
    <row r="76" spans="2:11" s="41" customFormat="1" ht="201" customHeight="1">
      <c r="B76" s="42">
        <v>42</v>
      </c>
      <c r="C76" s="145" t="s">
        <v>63</v>
      </c>
      <c r="D76" s="145"/>
      <c r="E76" s="145"/>
      <c r="F76" s="138" t="s">
        <v>64</v>
      </c>
      <c r="G76" s="138"/>
      <c r="H76" s="32" t="s">
        <v>62</v>
      </c>
      <c r="I76" s="42"/>
      <c r="J76" s="45"/>
      <c r="K76" s="42"/>
    </row>
    <row r="77" spans="2:11" s="41" customFormat="1" ht="145.65" customHeight="1">
      <c r="B77" s="42">
        <v>43</v>
      </c>
      <c r="C77" s="137" t="s">
        <v>131</v>
      </c>
      <c r="D77" s="137"/>
      <c r="E77" s="137"/>
      <c r="F77" s="138" t="s">
        <v>64</v>
      </c>
      <c r="G77" s="138"/>
      <c r="H77" s="32" t="s">
        <v>23</v>
      </c>
      <c r="I77" s="42"/>
      <c r="J77" s="45"/>
      <c r="K77" s="42"/>
    </row>
    <row r="78" spans="2:11" s="41" customFormat="1" ht="161.5" customHeight="1">
      <c r="B78" s="42">
        <v>44</v>
      </c>
      <c r="C78" s="137" t="s">
        <v>132</v>
      </c>
      <c r="D78" s="137"/>
      <c r="E78" s="137"/>
      <c r="F78" s="138" t="s">
        <v>67</v>
      </c>
      <c r="G78" s="138"/>
      <c r="H78" s="32" t="s">
        <v>14</v>
      </c>
      <c r="I78" s="42"/>
      <c r="J78" s="45"/>
      <c r="K78" s="42"/>
    </row>
    <row r="79" spans="2:11" s="41" customFormat="1" ht="161.5" customHeight="1">
      <c r="B79" s="42">
        <v>45</v>
      </c>
      <c r="C79" s="137" t="s">
        <v>72</v>
      </c>
      <c r="D79" s="137"/>
      <c r="E79" s="137"/>
      <c r="F79" s="138" t="s">
        <v>73</v>
      </c>
      <c r="G79" s="138"/>
      <c r="H79" s="32" t="s">
        <v>68</v>
      </c>
      <c r="I79" s="44">
        <f>+J111</f>
        <v>0</v>
      </c>
      <c r="J79" s="45"/>
      <c r="K79" s="42"/>
    </row>
    <row r="80" spans="2:11" s="41" customFormat="1" ht="136.4" customHeight="1">
      <c r="B80" s="42">
        <v>46</v>
      </c>
      <c r="C80" s="137" t="s">
        <v>133</v>
      </c>
      <c r="D80" s="137"/>
      <c r="E80" s="137"/>
      <c r="F80" s="138" t="s">
        <v>93</v>
      </c>
      <c r="G80" s="138"/>
      <c r="H80" s="32" t="s">
        <v>14</v>
      </c>
      <c r="I80" s="44">
        <v>0</v>
      </c>
      <c r="J80" s="45"/>
      <c r="K80" s="42"/>
    </row>
    <row r="81" spans="2:11" s="41" customFormat="1" ht="168" customHeight="1">
      <c r="B81" s="42">
        <v>47</v>
      </c>
      <c r="C81" s="137" t="s">
        <v>76</v>
      </c>
      <c r="D81" s="137"/>
      <c r="E81" s="137"/>
      <c r="F81" s="138" t="s">
        <v>77</v>
      </c>
      <c r="G81" s="138"/>
      <c r="H81" s="32" t="s">
        <v>59</v>
      </c>
      <c r="I81" s="44"/>
      <c r="J81" s="45"/>
      <c r="K81" s="42">
        <v>0</v>
      </c>
    </row>
    <row r="82" spans="2:11" s="41" customFormat="1" ht="176.4" customHeight="1">
      <c r="B82" s="42">
        <v>48</v>
      </c>
      <c r="C82" s="137" t="s">
        <v>134</v>
      </c>
      <c r="D82" s="137"/>
      <c r="E82" s="137"/>
      <c r="F82" s="146" t="s">
        <v>70</v>
      </c>
      <c r="G82" s="147"/>
      <c r="H82" s="31" t="s">
        <v>135</v>
      </c>
      <c r="I82" s="47"/>
      <c r="J82" s="47"/>
      <c r="K82" s="47"/>
    </row>
    <row r="83" spans="2:11" s="41" customFormat="1" ht="162.65" customHeight="1">
      <c r="B83" s="42">
        <v>49</v>
      </c>
      <c r="C83" s="145" t="s">
        <v>74</v>
      </c>
      <c r="D83" s="145"/>
      <c r="E83" s="145"/>
      <c r="F83" s="146" t="s">
        <v>136</v>
      </c>
      <c r="G83" s="147"/>
      <c r="H83" s="31" t="s">
        <v>12</v>
      </c>
      <c r="I83" s="31"/>
      <c r="J83" s="31"/>
      <c r="K83" s="31"/>
    </row>
    <row r="84" spans="2:11" s="41" customFormat="1" ht="196.4" customHeight="1">
      <c r="B84" s="42">
        <v>50</v>
      </c>
      <c r="C84" s="145" t="s">
        <v>82</v>
      </c>
      <c r="D84" s="145"/>
      <c r="E84" s="145"/>
      <c r="F84" s="146" t="s">
        <v>95</v>
      </c>
      <c r="G84" s="147"/>
      <c r="H84" s="31" t="s">
        <v>135</v>
      </c>
      <c r="I84" s="31"/>
      <c r="J84" s="31"/>
      <c r="K84" s="31"/>
    </row>
    <row r="85" spans="2:11" s="41" customFormat="1" ht="23">
      <c r="B85" s="149" t="s">
        <v>137</v>
      </c>
      <c r="C85" s="150"/>
      <c r="D85" s="151"/>
      <c r="E85" s="48" t="s">
        <v>138</v>
      </c>
      <c r="F85" s="48"/>
      <c r="G85" s="48" t="s">
        <v>139</v>
      </c>
      <c r="H85" s="48" t="s">
        <v>140</v>
      </c>
      <c r="I85" s="46" t="s">
        <v>141</v>
      </c>
      <c r="J85" s="48" t="s">
        <v>4</v>
      </c>
      <c r="K85" s="48" t="s">
        <v>3</v>
      </c>
    </row>
    <row r="86" spans="2:11" s="41" customFormat="1" ht="23">
      <c r="B86" s="46"/>
      <c r="C86" s="46"/>
      <c r="D86" s="46"/>
      <c r="E86" s="48"/>
      <c r="F86" s="48"/>
      <c r="G86" s="48"/>
      <c r="H86" s="48"/>
      <c r="I86" s="46"/>
      <c r="J86" s="48"/>
      <c r="K86" s="48"/>
    </row>
    <row r="87" spans="2:11" s="41" customFormat="1" ht="14.4" customHeight="1">
      <c r="B87" s="49"/>
      <c r="C87" s="46"/>
      <c r="D87" s="46"/>
      <c r="E87" s="48"/>
      <c r="F87" s="48"/>
      <c r="G87" s="48"/>
      <c r="H87" s="48"/>
      <c r="I87" s="46"/>
      <c r="J87" s="48"/>
      <c r="K87" s="48"/>
    </row>
    <row r="88" spans="2:11" s="41" customFormat="1" ht="23">
      <c r="B88" s="143" t="s">
        <v>142</v>
      </c>
      <c r="C88" s="143"/>
      <c r="D88" s="143"/>
      <c r="E88" s="143"/>
      <c r="F88" s="50"/>
      <c r="G88" s="50"/>
      <c r="H88" s="50"/>
      <c r="I88" s="43"/>
      <c r="J88" s="49"/>
      <c r="K88" s="48"/>
    </row>
    <row r="89" spans="2:11" s="41" customFormat="1" ht="23">
      <c r="B89" s="148" t="s">
        <v>120</v>
      </c>
      <c r="C89" s="148"/>
      <c r="D89" s="148"/>
      <c r="E89" s="46">
        <v>0</v>
      </c>
      <c r="F89" s="50"/>
      <c r="G89" s="43"/>
      <c r="H89" s="43"/>
      <c r="I89" s="51"/>
      <c r="J89" s="52">
        <f>I89*H89*G89*E89</f>
        <v>0</v>
      </c>
      <c r="K89" s="48"/>
    </row>
    <row r="90" spans="2:11" s="41" customFormat="1" ht="23">
      <c r="B90" s="152" t="s">
        <v>143</v>
      </c>
      <c r="C90" s="152"/>
      <c r="D90" s="152"/>
      <c r="E90" s="40"/>
      <c r="F90" s="50"/>
      <c r="G90" s="50"/>
      <c r="H90" s="50"/>
      <c r="I90" s="51"/>
      <c r="J90" s="52">
        <f>SUM(J89:J89)</f>
        <v>0</v>
      </c>
      <c r="K90" s="43" t="s">
        <v>17</v>
      </c>
    </row>
    <row r="91" spans="2:11" s="41" customFormat="1" ht="23">
      <c r="B91" s="43"/>
      <c r="C91" s="53"/>
      <c r="D91" s="43"/>
      <c r="E91" s="40"/>
      <c r="F91" s="50"/>
      <c r="G91" s="50"/>
      <c r="H91" s="50"/>
      <c r="I91" s="51"/>
      <c r="J91" s="43"/>
      <c r="K91" s="43"/>
    </row>
    <row r="92" spans="2:11" s="41" customFormat="1">
      <c r="B92" s="33"/>
      <c r="C92" s="32"/>
      <c r="D92" s="32"/>
      <c r="E92" s="34"/>
      <c r="F92" s="34"/>
      <c r="G92" s="34"/>
      <c r="H92" s="34"/>
      <c r="I92" s="32"/>
      <c r="J92" s="34"/>
      <c r="K92" s="33"/>
    </row>
    <row r="93" spans="2:11" s="41" customFormat="1">
      <c r="B93" s="155" t="s">
        <v>286</v>
      </c>
      <c r="C93" s="155"/>
      <c r="D93" s="155"/>
      <c r="E93" s="54"/>
      <c r="F93" s="54"/>
      <c r="G93" s="34"/>
      <c r="H93" s="34"/>
      <c r="I93" s="32"/>
      <c r="J93" s="34"/>
      <c r="K93" s="33"/>
    </row>
    <row r="94" spans="2:11" s="41" customFormat="1">
      <c r="B94" s="154" t="s">
        <v>144</v>
      </c>
      <c r="C94" s="154"/>
      <c r="D94" s="154"/>
      <c r="E94" s="55"/>
      <c r="F94" s="55"/>
      <c r="G94" s="34"/>
      <c r="H94" s="34"/>
      <c r="I94" s="32"/>
      <c r="J94" s="56">
        <f>+J21</f>
        <v>0</v>
      </c>
      <c r="K94" s="33"/>
    </row>
    <row r="95" spans="2:11" s="41" customFormat="1">
      <c r="B95" s="154" t="s">
        <v>145</v>
      </c>
      <c r="C95" s="154"/>
      <c r="D95" s="154"/>
      <c r="E95" s="55"/>
      <c r="F95" s="55"/>
      <c r="G95" s="34"/>
      <c r="H95" s="34"/>
      <c r="I95" s="32"/>
      <c r="J95" s="56">
        <f>J94*0.1</f>
        <v>0</v>
      </c>
      <c r="K95" s="33"/>
    </row>
    <row r="96" spans="2:11" s="41" customFormat="1">
      <c r="B96" s="153" t="s">
        <v>143</v>
      </c>
      <c r="C96" s="153"/>
      <c r="D96" s="153"/>
      <c r="E96" s="55"/>
      <c r="F96" s="55"/>
      <c r="G96" s="34"/>
      <c r="H96" s="34"/>
      <c r="I96" s="32"/>
      <c r="J96" s="56">
        <f>SUM(J94:J95)</f>
        <v>0</v>
      </c>
      <c r="K96" s="32"/>
    </row>
    <row r="97" spans="1:30" s="41" customFormat="1">
      <c r="B97" s="153" t="s">
        <v>143</v>
      </c>
      <c r="C97" s="153"/>
      <c r="D97" s="153"/>
      <c r="E97" s="55"/>
      <c r="F97" s="55"/>
      <c r="G97" s="34"/>
      <c r="H97" s="34"/>
      <c r="I97" s="32"/>
      <c r="J97" s="56">
        <f>ROUND(J96,0)</f>
        <v>0</v>
      </c>
      <c r="K97" s="32" t="s">
        <v>23</v>
      </c>
    </row>
    <row r="98" spans="1:30" s="41" customFormat="1">
      <c r="B98" s="155"/>
      <c r="C98" s="155"/>
      <c r="D98" s="155"/>
      <c r="E98" s="24"/>
      <c r="F98" s="34"/>
      <c r="G98" s="34"/>
      <c r="H98" s="34"/>
      <c r="I98" s="39"/>
      <c r="J98" s="32"/>
      <c r="K98" s="32"/>
    </row>
    <row r="99" spans="1:30" s="41" customFormat="1">
      <c r="B99" s="154"/>
      <c r="C99" s="154"/>
      <c r="D99" s="154"/>
      <c r="E99" s="24"/>
      <c r="F99" s="24"/>
      <c r="G99" s="34"/>
      <c r="H99" s="34"/>
      <c r="I99" s="32"/>
      <c r="J99" s="56"/>
      <c r="K99" s="32"/>
    </row>
    <row r="100" spans="1:30" s="41" customFormat="1">
      <c r="B100" s="154"/>
      <c r="C100" s="154"/>
      <c r="D100" s="154"/>
      <c r="E100" s="24"/>
      <c r="F100" s="24"/>
      <c r="G100" s="34"/>
      <c r="H100" s="34"/>
      <c r="I100" s="32"/>
      <c r="J100" s="56"/>
      <c r="K100" s="32"/>
    </row>
    <row r="101" spans="1:30" s="41" customFormat="1">
      <c r="B101" s="153"/>
      <c r="C101" s="153"/>
      <c r="D101" s="153"/>
      <c r="E101" s="24"/>
      <c r="F101" s="24"/>
      <c r="G101" s="34"/>
      <c r="H101" s="34"/>
      <c r="I101" s="32"/>
      <c r="J101" s="56"/>
      <c r="K101" s="32"/>
    </row>
    <row r="102" spans="1:30" s="41" customFormat="1">
      <c r="B102" s="25"/>
      <c r="C102" s="57"/>
      <c r="D102" s="57"/>
      <c r="E102" s="24"/>
      <c r="F102" s="24"/>
      <c r="G102" s="34"/>
      <c r="H102" s="34"/>
      <c r="I102" s="32"/>
      <c r="J102" s="56"/>
      <c r="K102" s="32"/>
    </row>
    <row r="103" spans="1:30" s="41" customFormat="1">
      <c r="B103" s="139"/>
      <c r="C103" s="139"/>
      <c r="D103" s="139"/>
      <c r="E103" s="139"/>
      <c r="F103" s="24"/>
      <c r="G103" s="34"/>
      <c r="H103" s="34"/>
      <c r="I103" s="32"/>
      <c r="J103" s="56"/>
      <c r="K103" s="32"/>
    </row>
    <row r="104" spans="1:30" s="41" customFormat="1">
      <c r="B104" s="154"/>
      <c r="C104" s="154"/>
      <c r="D104" s="154"/>
      <c r="E104" s="24"/>
      <c r="F104" s="24"/>
      <c r="G104" s="34"/>
      <c r="H104" s="34"/>
      <c r="I104" s="32"/>
      <c r="J104" s="56"/>
    </row>
    <row r="105" spans="1:30" s="41" customFormat="1">
      <c r="B105" s="154"/>
      <c r="C105" s="154"/>
      <c r="D105" s="154"/>
      <c r="E105" s="24"/>
      <c r="F105" s="24"/>
      <c r="G105" s="141"/>
      <c r="H105" s="141"/>
      <c r="I105" s="141"/>
      <c r="J105" s="56"/>
      <c r="K105" s="33"/>
    </row>
    <row r="106" spans="1:30" s="41" customFormat="1">
      <c r="B106" s="154"/>
      <c r="C106" s="154"/>
      <c r="D106" s="154"/>
      <c r="E106" s="54"/>
      <c r="F106" s="54"/>
      <c r="G106" s="54"/>
      <c r="H106" s="34"/>
      <c r="I106" s="32"/>
      <c r="J106" s="56"/>
      <c r="K106" s="33"/>
    </row>
    <row r="107" spans="1:30">
      <c r="B107" s="33"/>
      <c r="C107" s="32"/>
      <c r="D107" s="32"/>
      <c r="E107" s="34"/>
      <c r="F107" s="34"/>
      <c r="G107" s="34"/>
      <c r="H107" s="34"/>
      <c r="I107" s="32"/>
      <c r="J107" s="34"/>
      <c r="K107" s="34"/>
    </row>
    <row r="108" spans="1:30">
      <c r="B108" s="155"/>
      <c r="C108" s="155"/>
      <c r="D108" s="155"/>
      <c r="E108" s="24"/>
      <c r="F108" s="24"/>
      <c r="G108" s="34"/>
      <c r="H108" s="34"/>
      <c r="I108" s="32"/>
      <c r="J108" s="34"/>
      <c r="K108" s="34"/>
    </row>
    <row r="109" spans="1:30">
      <c r="B109" s="154"/>
      <c r="C109" s="154"/>
      <c r="D109" s="154"/>
      <c r="E109" s="24"/>
      <c r="F109" s="24"/>
      <c r="G109" s="141"/>
      <c r="H109" s="141"/>
      <c r="I109" s="141"/>
      <c r="J109" s="56"/>
      <c r="K109" s="32"/>
    </row>
    <row r="110" spans="1:30" s="34" customFormat="1">
      <c r="A110" s="58"/>
      <c r="B110" s="33"/>
      <c r="C110" s="32"/>
      <c r="D110" s="32"/>
      <c r="I110" s="32"/>
      <c r="J110" s="56"/>
      <c r="L110" s="23"/>
      <c r="M110" s="23"/>
      <c r="N110" s="23"/>
      <c r="O110" s="23"/>
      <c r="P110" s="23"/>
      <c r="Q110" s="23"/>
      <c r="R110" s="23"/>
      <c r="S110" s="23"/>
      <c r="T110" s="23"/>
      <c r="U110" s="23"/>
      <c r="V110" s="23"/>
      <c r="W110" s="23"/>
      <c r="X110" s="23"/>
      <c r="Y110" s="23"/>
      <c r="Z110" s="23"/>
      <c r="AA110" s="23"/>
      <c r="AB110" s="23"/>
      <c r="AC110" s="23"/>
      <c r="AD110" s="23"/>
    </row>
    <row r="111" spans="1:30" s="34" customFormat="1">
      <c r="A111" s="58"/>
      <c r="B111" s="33"/>
      <c r="C111" s="32"/>
      <c r="D111" s="32"/>
      <c r="I111" s="32"/>
      <c r="J111" s="56"/>
      <c r="K111" s="32"/>
      <c r="L111" s="23"/>
      <c r="M111" s="23"/>
      <c r="N111" s="23"/>
      <c r="O111" s="23"/>
      <c r="P111" s="23"/>
      <c r="Q111" s="23"/>
      <c r="R111" s="23"/>
      <c r="S111" s="23"/>
      <c r="T111" s="23"/>
      <c r="U111" s="23"/>
      <c r="V111" s="23"/>
      <c r="W111" s="23"/>
      <c r="X111" s="23"/>
      <c r="Y111" s="23"/>
      <c r="Z111" s="23"/>
      <c r="AA111" s="23"/>
      <c r="AB111" s="23"/>
      <c r="AC111" s="23"/>
      <c r="AD111" s="23"/>
    </row>
    <row r="112" spans="1:30">
      <c r="J112" s="56"/>
    </row>
  </sheetData>
  <mergeCells count="136">
    <mergeCell ref="B94:D94"/>
    <mergeCell ref="B95:D95"/>
    <mergeCell ref="B103:E103"/>
    <mergeCell ref="B105:D105"/>
    <mergeCell ref="G105:I105"/>
    <mergeCell ref="B106:D106"/>
    <mergeCell ref="G109:I109"/>
    <mergeCell ref="B109:D109"/>
    <mergeCell ref="B104:D104"/>
    <mergeCell ref="B108:D108"/>
    <mergeCell ref="B96:D96"/>
    <mergeCell ref="B97:D97"/>
    <mergeCell ref="B98:D98"/>
    <mergeCell ref="B99:D99"/>
    <mergeCell ref="B100:D100"/>
    <mergeCell ref="B101:D101"/>
    <mergeCell ref="B93:D93"/>
    <mergeCell ref="C84:E84"/>
    <mergeCell ref="F84:G84"/>
    <mergeCell ref="B85:D85"/>
    <mergeCell ref="B88:E88"/>
    <mergeCell ref="B89:D89"/>
    <mergeCell ref="B90:D90"/>
    <mergeCell ref="C81:E81"/>
    <mergeCell ref="F81:G81"/>
    <mergeCell ref="C82:E82"/>
    <mergeCell ref="F82:G82"/>
    <mergeCell ref="C83:E83"/>
    <mergeCell ref="F83:G83"/>
    <mergeCell ref="C78:E78"/>
    <mergeCell ref="F78:G78"/>
    <mergeCell ref="C79:E79"/>
    <mergeCell ref="F79:G79"/>
    <mergeCell ref="C80:E80"/>
    <mergeCell ref="F80:G80"/>
    <mergeCell ref="C75:E75"/>
    <mergeCell ref="F75:G75"/>
    <mergeCell ref="C76:E76"/>
    <mergeCell ref="F76:G76"/>
    <mergeCell ref="C77:E77"/>
    <mergeCell ref="F77:G77"/>
    <mergeCell ref="C72:E72"/>
    <mergeCell ref="F72:G72"/>
    <mergeCell ref="C73:E73"/>
    <mergeCell ref="F73:G73"/>
    <mergeCell ref="C74:E74"/>
    <mergeCell ref="F74:G74"/>
    <mergeCell ref="C69:E69"/>
    <mergeCell ref="F69:G69"/>
    <mergeCell ref="C70:E70"/>
    <mergeCell ref="F70:G70"/>
    <mergeCell ref="C71:E71"/>
    <mergeCell ref="F71:G71"/>
    <mergeCell ref="C66:E66"/>
    <mergeCell ref="F66:G66"/>
    <mergeCell ref="C67:E67"/>
    <mergeCell ref="F67:G67"/>
    <mergeCell ref="C68:E68"/>
    <mergeCell ref="F68:G68"/>
    <mergeCell ref="C63:E63"/>
    <mergeCell ref="F63:G63"/>
    <mergeCell ref="C64:E64"/>
    <mergeCell ref="F64:G64"/>
    <mergeCell ref="C65:E65"/>
    <mergeCell ref="F65:G65"/>
    <mergeCell ref="C60:E60"/>
    <mergeCell ref="F60:G60"/>
    <mergeCell ref="C61:E61"/>
    <mergeCell ref="F61:G61"/>
    <mergeCell ref="C62:E62"/>
    <mergeCell ref="F62:G62"/>
    <mergeCell ref="C57:E57"/>
    <mergeCell ref="F57:G57"/>
    <mergeCell ref="C58:E58"/>
    <mergeCell ref="F58:G58"/>
    <mergeCell ref="C59:E59"/>
    <mergeCell ref="F59:G59"/>
    <mergeCell ref="C54:E54"/>
    <mergeCell ref="F54:G54"/>
    <mergeCell ref="C55:E55"/>
    <mergeCell ref="F55:G55"/>
    <mergeCell ref="C56:E56"/>
    <mergeCell ref="F56:G56"/>
    <mergeCell ref="C51:E51"/>
    <mergeCell ref="F51:G51"/>
    <mergeCell ref="C52:E52"/>
    <mergeCell ref="F52:G52"/>
    <mergeCell ref="C53:E53"/>
    <mergeCell ref="F53:G53"/>
    <mergeCell ref="C48:E48"/>
    <mergeCell ref="F48:G48"/>
    <mergeCell ref="C49:E49"/>
    <mergeCell ref="F49:G49"/>
    <mergeCell ref="C50:E50"/>
    <mergeCell ref="F50:G50"/>
    <mergeCell ref="C45:E45"/>
    <mergeCell ref="F45:G45"/>
    <mergeCell ref="C46:E46"/>
    <mergeCell ref="F46:G46"/>
    <mergeCell ref="C47:E47"/>
    <mergeCell ref="F47:G47"/>
    <mergeCell ref="C42:E42"/>
    <mergeCell ref="F42:G42"/>
    <mergeCell ref="C43:E43"/>
    <mergeCell ref="F43:G43"/>
    <mergeCell ref="C44:E44"/>
    <mergeCell ref="F44:G44"/>
    <mergeCell ref="C39:E39"/>
    <mergeCell ref="F39:G39"/>
    <mergeCell ref="C40:E40"/>
    <mergeCell ref="F40:G40"/>
    <mergeCell ref="C41:E41"/>
    <mergeCell ref="F41:G41"/>
    <mergeCell ref="C37:E37"/>
    <mergeCell ref="F37:G37"/>
    <mergeCell ref="C38:E38"/>
    <mergeCell ref="F38:G38"/>
    <mergeCell ref="B32:J32"/>
    <mergeCell ref="C34:E34"/>
    <mergeCell ref="F34:G34"/>
    <mergeCell ref="C35:E35"/>
    <mergeCell ref="F35:G35"/>
    <mergeCell ref="C36:E36"/>
    <mergeCell ref="F36:G36"/>
    <mergeCell ref="B15:K15"/>
    <mergeCell ref="C25:D25"/>
    <mergeCell ref="C26:D26"/>
    <mergeCell ref="C27:D27"/>
    <mergeCell ref="E9:K9"/>
    <mergeCell ref="B13:B14"/>
    <mergeCell ref="C13:C14"/>
    <mergeCell ref="D13:D14"/>
    <mergeCell ref="E13:E14"/>
    <mergeCell ref="G13:I13"/>
    <mergeCell ref="J13:J14"/>
    <mergeCell ref="K13:K14"/>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338160-5976-430B-84A6-230047166939}">
  <sheetPr>
    <tabColor rgb="FFFFFF00"/>
  </sheetPr>
  <dimension ref="A2:AD112"/>
  <sheetViews>
    <sheetView zoomScale="66" workbookViewId="0">
      <selection activeCell="J16" sqref="J16:K16"/>
    </sheetView>
  </sheetViews>
  <sheetFormatPr defaultColWidth="8.90625" defaultRowHeight="21.5"/>
  <cols>
    <col min="1" max="1" width="8.90625" style="23"/>
    <col min="2" max="2" width="29.90625" style="22" customWidth="1"/>
    <col min="3" max="3" width="21.90625" style="21" customWidth="1"/>
    <col min="4" max="4" width="23.453125" style="21" customWidth="1"/>
    <col min="5" max="5" width="47.08984375" style="23" customWidth="1"/>
    <col min="6" max="6" width="14.90625" style="23" customWidth="1"/>
    <col min="7" max="7" width="12.90625" style="23" customWidth="1"/>
    <col min="8" max="8" width="13.54296875" style="23" customWidth="1"/>
    <col min="9" max="9" width="14.90625" style="23" customWidth="1"/>
    <col min="10" max="10" width="19.90625" style="23" customWidth="1"/>
    <col min="11" max="11" width="35" style="22" customWidth="1"/>
    <col min="12" max="16384" width="8.90625" style="23"/>
  </cols>
  <sheetData>
    <row r="2" spans="2:11" ht="42" customHeight="1">
      <c r="B2" s="24" t="s">
        <v>99</v>
      </c>
      <c r="C2" s="36" t="s">
        <v>251</v>
      </c>
    </row>
    <row r="3" spans="2:11" ht="21" customHeight="1">
      <c r="B3" s="24" t="s">
        <v>100</v>
      </c>
      <c r="C3" s="25"/>
      <c r="E3" s="23" t="s">
        <v>244</v>
      </c>
      <c r="F3" s="23">
        <f>1*7</f>
        <v>7</v>
      </c>
    </row>
    <row r="4" spans="2:11" ht="21" customHeight="1">
      <c r="B4" s="24" t="s">
        <v>101</v>
      </c>
      <c r="C4" s="32" t="s">
        <v>216</v>
      </c>
    </row>
    <row r="5" spans="2:11" ht="21" customHeight="1">
      <c r="B5" s="24" t="s">
        <v>102</v>
      </c>
      <c r="C5" s="25" t="s">
        <v>296</v>
      </c>
    </row>
    <row r="6" spans="2:11" ht="21" customHeight="1">
      <c r="B6" s="24" t="s">
        <v>103</v>
      </c>
      <c r="C6" s="25"/>
      <c r="E6" s="23" t="s">
        <v>315</v>
      </c>
    </row>
    <row r="7" spans="2:11" ht="21" customHeight="1">
      <c r="B7" s="24" t="s">
        <v>104</v>
      </c>
      <c r="C7" s="25">
        <v>1</v>
      </c>
    </row>
    <row r="8" spans="2:11" ht="21" customHeight="1">
      <c r="B8" s="24" t="s">
        <v>105</v>
      </c>
      <c r="C8" s="25" t="s">
        <v>283</v>
      </c>
    </row>
    <row r="9" spans="2:11" ht="41.4" customHeight="1">
      <c r="B9" s="26" t="s">
        <v>106</v>
      </c>
      <c r="C9" s="25">
        <f>C7+1</f>
        <v>2</v>
      </c>
      <c r="E9" s="135"/>
      <c r="F9" s="135"/>
      <c r="G9" s="135"/>
      <c r="H9" s="135"/>
      <c r="I9" s="135"/>
      <c r="J9" s="135"/>
      <c r="K9" s="135"/>
    </row>
    <row r="10" spans="2:11" ht="21" customHeight="1">
      <c r="B10" s="24" t="s">
        <v>107</v>
      </c>
      <c r="C10" s="25" t="s">
        <v>217</v>
      </c>
      <c r="J10" s="27"/>
    </row>
    <row r="11" spans="2:11" ht="21" customHeight="1">
      <c r="B11" s="24" t="s">
        <v>108</v>
      </c>
      <c r="C11" s="25" t="s">
        <v>218</v>
      </c>
    </row>
    <row r="12" spans="2:11">
      <c r="B12" s="28"/>
      <c r="C12" s="29"/>
    </row>
    <row r="13" spans="2:11" ht="15" customHeight="1">
      <c r="B13" s="136" t="s">
        <v>109</v>
      </c>
      <c r="C13" s="136" t="s">
        <v>110</v>
      </c>
      <c r="D13" s="136" t="s">
        <v>111</v>
      </c>
      <c r="E13" s="136" t="s">
        <v>112</v>
      </c>
      <c r="F13" s="30"/>
      <c r="G13" s="136" t="s">
        <v>113</v>
      </c>
      <c r="H13" s="136"/>
      <c r="I13" s="136"/>
      <c r="J13" s="136" t="s">
        <v>114</v>
      </c>
      <c r="K13" s="136" t="s">
        <v>115</v>
      </c>
    </row>
    <row r="14" spans="2:11" ht="15" customHeight="1">
      <c r="B14" s="136"/>
      <c r="C14" s="136"/>
      <c r="D14" s="136"/>
      <c r="E14" s="136"/>
      <c r="F14" s="30" t="s">
        <v>116</v>
      </c>
      <c r="G14" s="30" t="s">
        <v>117</v>
      </c>
      <c r="H14" s="30" t="s">
        <v>118</v>
      </c>
      <c r="I14" s="30" t="s">
        <v>119</v>
      </c>
      <c r="J14" s="136"/>
      <c r="K14" s="136"/>
    </row>
    <row r="15" spans="2:11" ht="18.649999999999999" customHeight="1">
      <c r="B15" s="132" t="s">
        <v>120</v>
      </c>
      <c r="C15" s="132"/>
      <c r="D15" s="132"/>
      <c r="E15" s="132"/>
      <c r="F15" s="132"/>
      <c r="G15" s="132"/>
      <c r="H15" s="132"/>
      <c r="I15" s="132"/>
      <c r="J15" s="132"/>
      <c r="K15" s="132"/>
    </row>
    <row r="16" spans="2:11">
      <c r="B16" s="31" t="s">
        <v>275</v>
      </c>
      <c r="C16" s="32" t="s">
        <v>280</v>
      </c>
      <c r="D16" s="32" t="s">
        <v>306</v>
      </c>
      <c r="E16" s="32"/>
      <c r="F16" s="32">
        <v>2</v>
      </c>
      <c r="G16" s="32">
        <f>+F3+3.5+3.5</f>
        <v>14</v>
      </c>
      <c r="H16" s="32"/>
      <c r="I16" s="33"/>
      <c r="J16" s="32"/>
      <c r="K16" s="32"/>
    </row>
    <row r="17" spans="2:11">
      <c r="B17" s="33"/>
      <c r="C17" s="32"/>
      <c r="D17" s="32"/>
      <c r="E17" s="34"/>
      <c r="F17" s="32"/>
      <c r="G17" s="32"/>
      <c r="H17" s="34"/>
      <c r="I17" s="34"/>
      <c r="J17" s="32"/>
      <c r="K17" s="33"/>
    </row>
    <row r="18" spans="2:11">
      <c r="B18" s="33"/>
      <c r="C18" s="32"/>
      <c r="D18" s="32"/>
      <c r="E18" s="34"/>
      <c r="F18" s="32"/>
      <c r="G18" s="32"/>
      <c r="H18" s="34"/>
      <c r="I18" s="34"/>
      <c r="J18" s="32"/>
      <c r="K18" s="33"/>
    </row>
    <row r="19" spans="2:11">
      <c r="B19" s="33"/>
      <c r="C19" s="32"/>
      <c r="D19" s="32"/>
      <c r="E19" s="34"/>
      <c r="F19" s="32"/>
      <c r="G19" s="32"/>
      <c r="H19" s="34"/>
      <c r="I19" s="34"/>
      <c r="J19" s="32"/>
      <c r="K19" s="33"/>
    </row>
    <row r="20" spans="2:11" ht="22.5" customHeight="1">
      <c r="B20" s="35" t="s">
        <v>121</v>
      </c>
      <c r="C20" s="25"/>
      <c r="D20" s="25"/>
      <c r="E20" s="36"/>
      <c r="F20" s="36"/>
      <c r="G20" s="37"/>
      <c r="H20" s="34"/>
      <c r="I20" s="30"/>
      <c r="J20" s="38"/>
      <c r="K20" s="33"/>
    </row>
    <row r="21" spans="2:11" ht="22.5" customHeight="1">
      <c r="B21" s="35"/>
      <c r="C21" s="36" t="s">
        <v>219</v>
      </c>
      <c r="D21" s="31"/>
      <c r="E21" s="36"/>
      <c r="F21" s="36"/>
      <c r="G21" s="37"/>
      <c r="H21" s="34"/>
      <c r="I21" s="25" t="s">
        <v>14</v>
      </c>
      <c r="J21" s="38">
        <f>+J16</f>
        <v>0</v>
      </c>
      <c r="K21" s="33"/>
    </row>
    <row r="22" spans="2:11" ht="22.5" customHeight="1">
      <c r="B22" s="35"/>
      <c r="C22" s="78"/>
      <c r="D22" s="33"/>
      <c r="E22" s="31"/>
      <c r="F22" s="31"/>
      <c r="G22" s="32"/>
      <c r="H22" s="32"/>
      <c r="I22" s="25"/>
      <c r="J22" s="38"/>
      <c r="K22" s="33"/>
    </row>
    <row r="23" spans="2:11" ht="22.5" customHeight="1">
      <c r="B23" s="35"/>
      <c r="C23" s="78"/>
      <c r="D23" s="33"/>
      <c r="E23" s="31"/>
      <c r="F23" s="31"/>
      <c r="G23" s="32"/>
      <c r="H23" s="32"/>
      <c r="I23" s="25"/>
      <c r="J23" s="38"/>
      <c r="K23" s="33"/>
    </row>
    <row r="24" spans="2:11" ht="22.5" customHeight="1">
      <c r="B24" s="35"/>
      <c r="C24" s="78"/>
      <c r="D24" s="33"/>
      <c r="E24" s="31"/>
      <c r="F24" s="31"/>
      <c r="G24" s="32"/>
      <c r="H24" s="32"/>
      <c r="I24" s="25"/>
      <c r="J24" s="38"/>
      <c r="K24" s="33"/>
    </row>
    <row r="25" spans="2:11" ht="22.5" customHeight="1">
      <c r="B25" s="35"/>
      <c r="C25" s="139"/>
      <c r="D25" s="139"/>
      <c r="E25" s="31"/>
      <c r="F25" s="31"/>
      <c r="G25" s="32"/>
      <c r="H25" s="32"/>
      <c r="I25" s="25"/>
      <c r="J25" s="38"/>
      <c r="K25" s="33"/>
    </row>
    <row r="26" spans="2:11" ht="22.5" customHeight="1">
      <c r="B26" s="35"/>
      <c r="C26" s="134"/>
      <c r="D26" s="134"/>
      <c r="E26" s="31"/>
      <c r="F26" s="31"/>
      <c r="G26" s="32"/>
      <c r="H26" s="32"/>
      <c r="I26" s="25"/>
      <c r="J26" s="38"/>
      <c r="K26" s="33"/>
    </row>
    <row r="27" spans="2:11" ht="22.5" customHeight="1">
      <c r="B27" s="33"/>
      <c r="C27" s="141"/>
      <c r="D27" s="141"/>
      <c r="E27" s="34"/>
      <c r="F27" s="34"/>
      <c r="G27" s="34"/>
      <c r="H27" s="34"/>
      <c r="I27" s="34"/>
      <c r="J27" s="38"/>
      <c r="K27" s="33"/>
    </row>
    <row r="28" spans="2:11" ht="21.65" customHeight="1">
      <c r="B28" s="33"/>
      <c r="C28" s="34"/>
      <c r="D28" s="34"/>
      <c r="E28" s="34"/>
      <c r="F28" s="34"/>
      <c r="G28" s="34"/>
      <c r="H28" s="34"/>
      <c r="I28" s="34"/>
      <c r="J28" s="38"/>
      <c r="K28" s="39"/>
    </row>
    <row r="29" spans="2:11" ht="21.65" customHeight="1">
      <c r="B29" s="31"/>
      <c r="C29" s="34"/>
      <c r="D29" s="34"/>
      <c r="E29" s="34"/>
      <c r="F29" s="34"/>
      <c r="G29" s="34"/>
      <c r="H29" s="34"/>
      <c r="I29" s="34"/>
      <c r="J29" s="38"/>
      <c r="K29" s="39"/>
    </row>
    <row r="30" spans="2:11">
      <c r="B30" s="31"/>
      <c r="C30" s="31"/>
      <c r="D30" s="31"/>
      <c r="E30" s="31"/>
      <c r="F30" s="31"/>
      <c r="G30" s="34"/>
      <c r="H30" s="34"/>
      <c r="I30" s="34"/>
      <c r="J30" s="39"/>
      <c r="K30" s="33"/>
    </row>
    <row r="31" spans="2:11">
      <c r="B31" s="33"/>
      <c r="C31" s="32"/>
      <c r="D31" s="32"/>
      <c r="E31" s="34"/>
      <c r="F31" s="34"/>
      <c r="G31" s="34"/>
      <c r="H31" s="34"/>
      <c r="I31" s="34"/>
      <c r="J31" s="34"/>
      <c r="K31" s="33"/>
    </row>
    <row r="32" spans="2:11" ht="23">
      <c r="B32" s="142" t="s">
        <v>122</v>
      </c>
      <c r="C32" s="142"/>
      <c r="D32" s="142"/>
      <c r="E32" s="142"/>
      <c r="F32" s="142"/>
      <c r="G32" s="142"/>
      <c r="H32" s="142"/>
      <c r="I32" s="142"/>
      <c r="J32" s="142"/>
      <c r="K32" s="33"/>
    </row>
    <row r="33" spans="2:11">
      <c r="B33" s="32"/>
      <c r="C33" s="32"/>
      <c r="D33" s="32"/>
      <c r="E33" s="34"/>
      <c r="F33" s="34"/>
      <c r="G33" s="34"/>
      <c r="H33" s="34"/>
      <c r="I33" s="34"/>
      <c r="J33" s="34"/>
      <c r="K33" s="33"/>
    </row>
    <row r="34" spans="2:11" s="41" customFormat="1" ht="29.15" customHeight="1">
      <c r="B34" s="36" t="s">
        <v>0</v>
      </c>
      <c r="C34" s="140" t="s">
        <v>1</v>
      </c>
      <c r="D34" s="140"/>
      <c r="E34" s="140"/>
      <c r="F34" s="140" t="s">
        <v>2</v>
      </c>
      <c r="G34" s="140"/>
      <c r="H34" s="25" t="s">
        <v>3</v>
      </c>
      <c r="I34" s="25" t="s">
        <v>4</v>
      </c>
      <c r="J34" s="25" t="s">
        <v>123</v>
      </c>
      <c r="K34" s="25" t="s">
        <v>124</v>
      </c>
    </row>
    <row r="35" spans="2:11" s="41" customFormat="1" ht="162" customHeight="1">
      <c r="B35" s="42">
        <v>1</v>
      </c>
      <c r="C35" s="137" t="s">
        <v>183</v>
      </c>
      <c r="D35" s="137"/>
      <c r="E35" s="137"/>
      <c r="F35" s="138" t="s">
        <v>7</v>
      </c>
      <c r="G35" s="138"/>
      <c r="H35" s="43" t="s">
        <v>125</v>
      </c>
      <c r="I35" s="44">
        <v>1</v>
      </c>
      <c r="J35" s="45"/>
      <c r="K35" s="42"/>
    </row>
    <row r="36" spans="2:11" s="41" customFormat="1" ht="209.5" customHeight="1">
      <c r="B36" s="42">
        <v>2</v>
      </c>
      <c r="C36" s="137" t="s">
        <v>184</v>
      </c>
      <c r="D36" s="137"/>
      <c r="E36" s="137"/>
      <c r="F36" s="138" t="s">
        <v>9</v>
      </c>
      <c r="G36" s="138"/>
      <c r="H36" s="42" t="s">
        <v>10</v>
      </c>
      <c r="I36" s="42"/>
      <c r="J36" s="45"/>
      <c r="K36" s="42"/>
    </row>
    <row r="37" spans="2:11" s="41" customFormat="1" ht="236.5" customHeight="1">
      <c r="B37" s="42">
        <v>3</v>
      </c>
      <c r="C37" s="137" t="s">
        <v>185</v>
      </c>
      <c r="D37" s="137"/>
      <c r="E37" s="137"/>
      <c r="F37" s="138" t="s">
        <v>11</v>
      </c>
      <c r="G37" s="138"/>
      <c r="H37" s="42" t="s">
        <v>12</v>
      </c>
      <c r="I37" s="42"/>
      <c r="J37" s="45"/>
      <c r="K37" s="42"/>
    </row>
    <row r="38" spans="2:11" s="41" customFormat="1" ht="195" customHeight="1">
      <c r="B38" s="42">
        <v>4</v>
      </c>
      <c r="C38" s="137" t="s">
        <v>186</v>
      </c>
      <c r="D38" s="137"/>
      <c r="E38" s="137"/>
      <c r="F38" s="138" t="s">
        <v>13</v>
      </c>
      <c r="G38" s="138"/>
      <c r="H38" s="42" t="s">
        <v>14</v>
      </c>
      <c r="I38" s="42"/>
      <c r="J38" s="45"/>
      <c r="K38" s="42"/>
    </row>
    <row r="39" spans="2:11" s="41" customFormat="1" ht="88.4" customHeight="1">
      <c r="B39" s="42">
        <v>5</v>
      </c>
      <c r="C39" s="137" t="s">
        <v>187</v>
      </c>
      <c r="D39" s="137"/>
      <c r="E39" s="137"/>
      <c r="F39" s="138" t="s">
        <v>15</v>
      </c>
      <c r="G39" s="138"/>
      <c r="H39" s="42" t="s">
        <v>10</v>
      </c>
      <c r="I39" s="44">
        <f>+J97</f>
        <v>0</v>
      </c>
      <c r="J39" s="45"/>
      <c r="K39" s="42"/>
    </row>
    <row r="40" spans="2:11" s="41" customFormat="1" ht="272.5" customHeight="1">
      <c r="B40" s="42">
        <v>6</v>
      </c>
      <c r="C40" s="137" t="s">
        <v>188</v>
      </c>
      <c r="D40" s="137"/>
      <c r="E40" s="137"/>
      <c r="F40" s="138" t="s">
        <v>16</v>
      </c>
      <c r="G40" s="138"/>
      <c r="H40" s="43" t="s">
        <v>17</v>
      </c>
      <c r="I40" s="44"/>
      <c r="J40" s="45"/>
      <c r="K40" s="42"/>
    </row>
    <row r="41" spans="2:11" s="41" customFormat="1" ht="192" customHeight="1">
      <c r="B41" s="42">
        <v>7</v>
      </c>
      <c r="C41" s="137" t="s">
        <v>189</v>
      </c>
      <c r="D41" s="137"/>
      <c r="E41" s="137"/>
      <c r="F41" s="138" t="s">
        <v>18</v>
      </c>
      <c r="G41" s="138"/>
      <c r="H41" s="43" t="s">
        <v>19</v>
      </c>
      <c r="I41" s="42"/>
      <c r="J41" s="45"/>
      <c r="K41" s="42"/>
    </row>
    <row r="42" spans="2:11" s="41" customFormat="1" ht="232.75" customHeight="1">
      <c r="B42" s="42">
        <v>8</v>
      </c>
      <c r="C42" s="137" t="s">
        <v>190</v>
      </c>
      <c r="D42" s="137"/>
      <c r="E42" s="137"/>
      <c r="F42" s="138" t="s">
        <v>182</v>
      </c>
      <c r="G42" s="138"/>
      <c r="H42" s="43" t="s">
        <v>21</v>
      </c>
      <c r="I42" s="42"/>
      <c r="J42" s="45"/>
      <c r="K42" s="42"/>
    </row>
    <row r="43" spans="2:11" s="41" customFormat="1" ht="292.5" customHeight="1">
      <c r="B43" s="42">
        <v>9</v>
      </c>
      <c r="C43" s="137" t="s">
        <v>191</v>
      </c>
      <c r="D43" s="137"/>
      <c r="E43" s="137"/>
      <c r="F43" s="138" t="s">
        <v>22</v>
      </c>
      <c r="G43" s="138"/>
      <c r="H43" s="43" t="s">
        <v>23</v>
      </c>
      <c r="I43" s="42"/>
      <c r="J43" s="45"/>
      <c r="K43" s="42"/>
    </row>
    <row r="44" spans="2:11" s="41" customFormat="1" ht="262.64999999999998" customHeight="1">
      <c r="B44" s="42">
        <v>10</v>
      </c>
      <c r="C44" s="137" t="s">
        <v>192</v>
      </c>
      <c r="D44" s="137"/>
      <c r="E44" s="137"/>
      <c r="F44" s="138" t="s">
        <v>24</v>
      </c>
      <c r="G44" s="138"/>
      <c r="H44" s="43" t="s">
        <v>23</v>
      </c>
      <c r="I44" s="42"/>
      <c r="J44" s="45"/>
      <c r="K44" s="42"/>
    </row>
    <row r="45" spans="2:11" s="41" customFormat="1" ht="249" customHeight="1">
      <c r="B45" s="42">
        <v>11</v>
      </c>
      <c r="C45" s="137" t="s">
        <v>193</v>
      </c>
      <c r="D45" s="137"/>
      <c r="E45" s="137"/>
      <c r="F45" s="138" t="s">
        <v>25</v>
      </c>
      <c r="G45" s="138"/>
      <c r="H45" s="43" t="s">
        <v>23</v>
      </c>
      <c r="I45" s="42"/>
      <c r="J45" s="45"/>
      <c r="K45" s="42"/>
    </row>
    <row r="46" spans="2:11" s="41" customFormat="1" ht="145.65" customHeight="1">
      <c r="B46" s="42">
        <v>12</v>
      </c>
      <c r="C46" s="137" t="s">
        <v>194</v>
      </c>
      <c r="D46" s="137"/>
      <c r="E46" s="137"/>
      <c r="F46" s="138" t="s">
        <v>26</v>
      </c>
      <c r="G46" s="138"/>
      <c r="H46" s="43" t="s">
        <v>23</v>
      </c>
      <c r="I46" s="42"/>
      <c r="J46" s="45"/>
      <c r="K46" s="42"/>
    </row>
    <row r="47" spans="2:11" s="41" customFormat="1" ht="282.64999999999998" customHeight="1">
      <c r="B47" s="42">
        <v>13</v>
      </c>
      <c r="C47" s="137" t="s">
        <v>195</v>
      </c>
      <c r="D47" s="137"/>
      <c r="E47" s="137"/>
      <c r="F47" s="138" t="s">
        <v>27</v>
      </c>
      <c r="G47" s="138"/>
      <c r="H47" s="43" t="s">
        <v>23</v>
      </c>
      <c r="I47" s="42"/>
      <c r="J47" s="45"/>
      <c r="K47" s="42"/>
    </row>
    <row r="48" spans="2:11" s="41" customFormat="1" ht="166.75" customHeight="1">
      <c r="B48" s="42">
        <v>14</v>
      </c>
      <c r="C48" s="137" t="s">
        <v>196</v>
      </c>
      <c r="D48" s="137"/>
      <c r="E48" s="137"/>
      <c r="F48" s="138" t="s">
        <v>28</v>
      </c>
      <c r="G48" s="138"/>
      <c r="H48" s="43" t="s">
        <v>23</v>
      </c>
      <c r="I48" s="42"/>
      <c r="J48" s="45"/>
      <c r="K48" s="42"/>
    </row>
    <row r="49" spans="2:11" s="41" customFormat="1" ht="270.64999999999998" customHeight="1">
      <c r="B49" s="42">
        <v>15</v>
      </c>
      <c r="C49" s="137" t="s">
        <v>197</v>
      </c>
      <c r="D49" s="137"/>
      <c r="E49" s="137"/>
      <c r="F49" s="138" t="s">
        <v>29</v>
      </c>
      <c r="G49" s="138"/>
      <c r="H49" s="42" t="s">
        <v>10</v>
      </c>
      <c r="I49" s="42"/>
      <c r="J49" s="45"/>
      <c r="K49" s="42"/>
    </row>
    <row r="50" spans="2:11" s="41" customFormat="1" ht="200.5" customHeight="1">
      <c r="B50" s="42">
        <v>16</v>
      </c>
      <c r="C50" s="137" t="s">
        <v>198</v>
      </c>
      <c r="D50" s="137"/>
      <c r="E50" s="137"/>
      <c r="F50" s="138" t="s">
        <v>30</v>
      </c>
      <c r="G50" s="138"/>
      <c r="H50" s="42"/>
      <c r="I50" s="42"/>
      <c r="J50" s="45"/>
      <c r="K50" s="42"/>
    </row>
    <row r="51" spans="2:11" s="41" customFormat="1" ht="52.75" customHeight="1">
      <c r="B51" s="42">
        <v>17</v>
      </c>
      <c r="C51" s="143" t="s">
        <v>126</v>
      </c>
      <c r="D51" s="143"/>
      <c r="E51" s="143"/>
      <c r="F51" s="138" t="s">
        <v>127</v>
      </c>
      <c r="G51" s="138"/>
      <c r="H51" s="46"/>
      <c r="I51" s="42"/>
      <c r="J51" s="45"/>
      <c r="K51" s="42"/>
    </row>
    <row r="52" spans="2:11" s="41" customFormat="1" ht="87" customHeight="1">
      <c r="B52" s="42">
        <v>18</v>
      </c>
      <c r="C52" s="137" t="s">
        <v>199</v>
      </c>
      <c r="D52" s="137"/>
      <c r="E52" s="137"/>
      <c r="F52" s="138" t="s">
        <v>31</v>
      </c>
      <c r="G52" s="138"/>
      <c r="H52" s="42" t="s">
        <v>10</v>
      </c>
      <c r="I52" s="42"/>
      <c r="J52" s="45"/>
      <c r="K52" s="42"/>
    </row>
    <row r="53" spans="2:11" s="41" customFormat="1" ht="163.4" customHeight="1">
      <c r="B53" s="42">
        <v>19</v>
      </c>
      <c r="C53" s="137" t="s">
        <v>200</v>
      </c>
      <c r="D53" s="137"/>
      <c r="E53" s="137"/>
      <c r="F53" s="138" t="s">
        <v>32</v>
      </c>
      <c r="G53" s="138"/>
      <c r="H53" s="42" t="s">
        <v>10</v>
      </c>
      <c r="I53" s="44"/>
      <c r="J53" s="45"/>
      <c r="K53" s="32"/>
    </row>
    <row r="54" spans="2:11" s="41" customFormat="1" ht="122.4" customHeight="1">
      <c r="B54" s="42">
        <v>20</v>
      </c>
      <c r="C54" s="137" t="s">
        <v>201</v>
      </c>
      <c r="D54" s="137"/>
      <c r="E54" s="137"/>
      <c r="F54" s="138" t="s">
        <v>33</v>
      </c>
      <c r="G54" s="138"/>
      <c r="H54" s="42" t="s">
        <v>10</v>
      </c>
      <c r="I54" s="44">
        <f>+J101</f>
        <v>0</v>
      </c>
      <c r="J54" s="45"/>
      <c r="K54" s="42"/>
    </row>
    <row r="55" spans="2:11" s="41" customFormat="1" ht="103.75" customHeight="1">
      <c r="B55" s="42">
        <v>21</v>
      </c>
      <c r="C55" s="137" t="s">
        <v>202</v>
      </c>
      <c r="D55" s="137"/>
      <c r="E55" s="137"/>
      <c r="F55" s="138" t="s">
        <v>34</v>
      </c>
      <c r="G55" s="138"/>
      <c r="H55" s="42" t="s">
        <v>10</v>
      </c>
      <c r="I55" s="44">
        <f>+J106</f>
        <v>0</v>
      </c>
      <c r="J55" s="45"/>
      <c r="K55" s="42"/>
    </row>
    <row r="56" spans="2:11" s="41" customFormat="1" ht="214.75" customHeight="1">
      <c r="B56" s="42">
        <v>22</v>
      </c>
      <c r="C56" s="137" t="s">
        <v>203</v>
      </c>
      <c r="D56" s="137"/>
      <c r="E56" s="137"/>
      <c r="F56" s="138" t="s">
        <v>35</v>
      </c>
      <c r="G56" s="138"/>
      <c r="H56" s="42" t="s">
        <v>10</v>
      </c>
      <c r="I56" s="42"/>
      <c r="J56" s="45"/>
      <c r="K56" s="42"/>
    </row>
    <row r="57" spans="2:11" s="41" customFormat="1" ht="32.15" customHeight="1">
      <c r="B57" s="42">
        <v>23</v>
      </c>
      <c r="C57" s="143" t="s">
        <v>128</v>
      </c>
      <c r="D57" s="143"/>
      <c r="E57" s="143"/>
      <c r="F57" s="138"/>
      <c r="G57" s="138"/>
      <c r="H57" s="35"/>
      <c r="I57" s="42"/>
      <c r="J57" s="45"/>
      <c r="K57" s="42"/>
    </row>
    <row r="58" spans="2:11" s="41" customFormat="1" ht="64.400000000000006" customHeight="1">
      <c r="B58" s="42">
        <v>24</v>
      </c>
      <c r="C58" s="137" t="s">
        <v>204</v>
      </c>
      <c r="D58" s="137"/>
      <c r="E58" s="137"/>
      <c r="F58" s="138" t="s">
        <v>36</v>
      </c>
      <c r="G58" s="138"/>
      <c r="H58" s="42"/>
      <c r="I58" s="42"/>
      <c r="J58" s="45"/>
      <c r="K58" s="33"/>
    </row>
    <row r="59" spans="2:11" s="41" customFormat="1" ht="102.65" customHeight="1">
      <c r="B59" s="42">
        <v>25</v>
      </c>
      <c r="C59" s="137" t="s">
        <v>205</v>
      </c>
      <c r="D59" s="137"/>
      <c r="E59" s="137"/>
      <c r="F59" s="138" t="s">
        <v>37</v>
      </c>
      <c r="G59" s="138"/>
      <c r="H59" s="43" t="s">
        <v>23</v>
      </c>
      <c r="I59" s="44"/>
      <c r="J59" s="45"/>
      <c r="K59" s="32"/>
    </row>
    <row r="60" spans="2:11" s="41" customFormat="1" ht="216.65" customHeight="1">
      <c r="B60" s="42">
        <v>26</v>
      </c>
      <c r="C60" s="137" t="s">
        <v>206</v>
      </c>
      <c r="D60" s="137"/>
      <c r="E60" s="137"/>
      <c r="F60" s="138" t="s">
        <v>38</v>
      </c>
      <c r="G60" s="138"/>
      <c r="H60" s="43" t="s">
        <v>23</v>
      </c>
      <c r="I60" s="44">
        <v>0</v>
      </c>
      <c r="J60" s="45"/>
      <c r="K60" s="42"/>
    </row>
    <row r="61" spans="2:11" s="41" customFormat="1" ht="180.65" customHeight="1">
      <c r="B61" s="42">
        <v>27</v>
      </c>
      <c r="C61" s="137" t="s">
        <v>207</v>
      </c>
      <c r="D61" s="137"/>
      <c r="E61" s="137"/>
      <c r="F61" s="138" t="s">
        <v>39</v>
      </c>
      <c r="G61" s="138"/>
      <c r="H61" s="43" t="s">
        <v>23</v>
      </c>
      <c r="I61" s="42">
        <v>0</v>
      </c>
      <c r="J61" s="45"/>
      <c r="K61" s="42"/>
    </row>
    <row r="62" spans="2:11" s="41" customFormat="1" ht="153" customHeight="1">
      <c r="B62" s="42">
        <v>28</v>
      </c>
      <c r="C62" s="137" t="s">
        <v>40</v>
      </c>
      <c r="D62" s="137"/>
      <c r="E62" s="137"/>
      <c r="F62" s="138" t="s">
        <v>41</v>
      </c>
      <c r="G62" s="138"/>
      <c r="H62" s="43" t="s">
        <v>10</v>
      </c>
      <c r="I62" s="42"/>
      <c r="J62" s="45"/>
      <c r="K62" s="42"/>
    </row>
    <row r="63" spans="2:11" s="41" customFormat="1" ht="111.65" customHeight="1">
      <c r="B63" s="42">
        <v>29</v>
      </c>
      <c r="C63" s="137" t="s">
        <v>208</v>
      </c>
      <c r="D63" s="137"/>
      <c r="E63" s="137"/>
      <c r="F63" s="138" t="s">
        <v>42</v>
      </c>
      <c r="G63" s="138"/>
      <c r="H63" s="43" t="s">
        <v>10</v>
      </c>
      <c r="I63" s="44"/>
      <c r="J63" s="45"/>
      <c r="K63" s="42"/>
    </row>
    <row r="64" spans="2:11" s="41" customFormat="1" ht="241.75" customHeight="1">
      <c r="B64" s="42">
        <v>30</v>
      </c>
      <c r="C64" s="137" t="s">
        <v>209</v>
      </c>
      <c r="D64" s="137"/>
      <c r="E64" s="137"/>
      <c r="F64" s="138" t="s">
        <v>43</v>
      </c>
      <c r="G64" s="138"/>
      <c r="H64" s="43" t="s">
        <v>23</v>
      </c>
      <c r="I64" s="44"/>
      <c r="J64" s="45"/>
      <c r="K64" s="42"/>
    </row>
    <row r="65" spans="2:11" s="41" customFormat="1" ht="249" customHeight="1">
      <c r="B65" s="42">
        <v>31</v>
      </c>
      <c r="C65" s="137" t="s">
        <v>129</v>
      </c>
      <c r="D65" s="137"/>
      <c r="E65" s="137"/>
      <c r="F65" s="138" t="s">
        <v>44</v>
      </c>
      <c r="G65" s="138"/>
      <c r="H65" s="43" t="s">
        <v>45</v>
      </c>
      <c r="I65" s="44"/>
      <c r="J65" s="45"/>
      <c r="K65" s="42"/>
    </row>
    <row r="66" spans="2:11" s="41" customFormat="1" ht="138" customHeight="1">
      <c r="B66" s="42">
        <v>32</v>
      </c>
      <c r="C66" s="137" t="s">
        <v>210</v>
      </c>
      <c r="D66" s="137"/>
      <c r="E66" s="137"/>
      <c r="F66" s="138" t="s">
        <v>46</v>
      </c>
      <c r="G66" s="138"/>
      <c r="H66" s="43" t="s">
        <v>47</v>
      </c>
      <c r="I66" s="44"/>
      <c r="J66" s="45"/>
      <c r="K66" s="42"/>
    </row>
    <row r="67" spans="2:11" s="41" customFormat="1" ht="166.75" customHeight="1">
      <c r="B67" s="42">
        <v>33</v>
      </c>
      <c r="C67" s="137" t="s">
        <v>211</v>
      </c>
      <c r="D67" s="137"/>
      <c r="E67" s="137"/>
      <c r="F67" s="138" t="s">
        <v>48</v>
      </c>
      <c r="G67" s="138"/>
      <c r="H67" s="43" t="s">
        <v>45</v>
      </c>
      <c r="I67" s="44"/>
      <c r="J67" s="45"/>
      <c r="K67" s="42"/>
    </row>
    <row r="68" spans="2:11" s="41" customFormat="1" ht="165" customHeight="1">
      <c r="B68" s="42">
        <v>34</v>
      </c>
      <c r="C68" s="137" t="s">
        <v>212</v>
      </c>
      <c r="D68" s="137"/>
      <c r="E68" s="137"/>
      <c r="F68" s="138" t="s">
        <v>49</v>
      </c>
      <c r="G68" s="138"/>
      <c r="H68" s="43" t="s">
        <v>21</v>
      </c>
      <c r="I68" s="42"/>
      <c r="J68" s="45"/>
      <c r="K68" s="42"/>
    </row>
    <row r="69" spans="2:11" s="41" customFormat="1" ht="409.5" customHeight="1">
      <c r="B69" s="42">
        <v>35</v>
      </c>
      <c r="C69" s="137" t="s">
        <v>213</v>
      </c>
      <c r="D69" s="137"/>
      <c r="E69" s="137"/>
      <c r="F69" s="138" t="s">
        <v>50</v>
      </c>
      <c r="G69" s="138"/>
      <c r="H69" s="43" t="s">
        <v>17</v>
      </c>
      <c r="I69" s="42"/>
      <c r="J69" s="45"/>
      <c r="K69" s="42"/>
    </row>
    <row r="70" spans="2:11" s="41" customFormat="1" ht="201" customHeight="1">
      <c r="B70" s="42">
        <v>36</v>
      </c>
      <c r="C70" s="137" t="s">
        <v>214</v>
      </c>
      <c r="D70" s="137"/>
      <c r="E70" s="137"/>
      <c r="F70" s="138" t="s">
        <v>51</v>
      </c>
      <c r="G70" s="138"/>
      <c r="H70" s="42" t="s">
        <v>14</v>
      </c>
      <c r="I70" s="42"/>
      <c r="J70" s="45"/>
      <c r="K70" s="42"/>
    </row>
    <row r="71" spans="2:11" s="41" customFormat="1" ht="201" customHeight="1">
      <c r="B71" s="42">
        <v>37</v>
      </c>
      <c r="C71" s="137" t="s">
        <v>215</v>
      </c>
      <c r="D71" s="137"/>
      <c r="E71" s="137"/>
      <c r="F71" s="138" t="s">
        <v>52</v>
      </c>
      <c r="G71" s="138"/>
      <c r="H71" s="42" t="s">
        <v>14</v>
      </c>
      <c r="I71" s="42"/>
      <c r="J71" s="45"/>
      <c r="K71" s="42"/>
    </row>
    <row r="72" spans="2:11" s="41" customFormat="1" ht="141" customHeight="1">
      <c r="B72" s="42">
        <v>38</v>
      </c>
      <c r="C72" s="137" t="s">
        <v>53</v>
      </c>
      <c r="D72" s="137"/>
      <c r="E72" s="137"/>
      <c r="F72" s="144" t="s">
        <v>54</v>
      </c>
      <c r="G72" s="144"/>
      <c r="H72" s="42" t="s">
        <v>14</v>
      </c>
      <c r="I72" s="39"/>
      <c r="J72" s="45"/>
      <c r="K72" s="42"/>
    </row>
    <row r="73" spans="2:11" s="41" customFormat="1" ht="228.65" customHeight="1">
      <c r="B73" s="42">
        <v>39</v>
      </c>
      <c r="C73" s="137" t="s">
        <v>55</v>
      </c>
      <c r="D73" s="137"/>
      <c r="E73" s="137"/>
      <c r="F73" s="144" t="s">
        <v>56</v>
      </c>
      <c r="G73" s="144"/>
      <c r="H73" s="42" t="s">
        <v>14</v>
      </c>
      <c r="I73" s="39"/>
      <c r="J73" s="45"/>
      <c r="K73" s="42"/>
    </row>
    <row r="74" spans="2:11" s="41" customFormat="1" ht="228.65" customHeight="1">
      <c r="B74" s="42">
        <v>40</v>
      </c>
      <c r="C74" s="145" t="s">
        <v>130</v>
      </c>
      <c r="D74" s="145"/>
      <c r="E74" s="145"/>
      <c r="F74" s="144" t="s">
        <v>58</v>
      </c>
      <c r="G74" s="144"/>
      <c r="H74" s="42" t="s">
        <v>59</v>
      </c>
      <c r="I74" s="39"/>
      <c r="J74" s="45"/>
      <c r="K74" s="42"/>
    </row>
    <row r="75" spans="2:11" s="41" customFormat="1" ht="228.65" customHeight="1">
      <c r="B75" s="42">
        <v>41</v>
      </c>
      <c r="C75" s="137" t="s">
        <v>60</v>
      </c>
      <c r="D75" s="137"/>
      <c r="E75" s="137"/>
      <c r="F75" s="138" t="s">
        <v>61</v>
      </c>
      <c r="G75" s="138"/>
      <c r="H75" s="32" t="s">
        <v>62</v>
      </c>
      <c r="I75" s="42"/>
      <c r="J75" s="45"/>
      <c r="K75" s="42"/>
    </row>
    <row r="76" spans="2:11" s="41" customFormat="1" ht="201" customHeight="1">
      <c r="B76" s="42">
        <v>42</v>
      </c>
      <c r="C76" s="145" t="s">
        <v>63</v>
      </c>
      <c r="D76" s="145"/>
      <c r="E76" s="145"/>
      <c r="F76" s="138" t="s">
        <v>64</v>
      </c>
      <c r="G76" s="138"/>
      <c r="H76" s="32" t="s">
        <v>62</v>
      </c>
      <c r="I76" s="42"/>
      <c r="J76" s="45"/>
      <c r="K76" s="42"/>
    </row>
    <row r="77" spans="2:11" s="41" customFormat="1" ht="145.65" customHeight="1">
      <c r="B77" s="42">
        <v>43</v>
      </c>
      <c r="C77" s="137" t="s">
        <v>131</v>
      </c>
      <c r="D77" s="137"/>
      <c r="E77" s="137"/>
      <c r="F77" s="138" t="s">
        <v>64</v>
      </c>
      <c r="G77" s="138"/>
      <c r="H77" s="32" t="s">
        <v>23</v>
      </c>
      <c r="I77" s="42"/>
      <c r="J77" s="45"/>
      <c r="K77" s="42"/>
    </row>
    <row r="78" spans="2:11" s="41" customFormat="1" ht="161.5" customHeight="1">
      <c r="B78" s="42">
        <v>44</v>
      </c>
      <c r="C78" s="137" t="s">
        <v>132</v>
      </c>
      <c r="D78" s="137"/>
      <c r="E78" s="137"/>
      <c r="F78" s="138" t="s">
        <v>67</v>
      </c>
      <c r="G78" s="138"/>
      <c r="H78" s="32" t="s">
        <v>14</v>
      </c>
      <c r="I78" s="42"/>
      <c r="J78" s="45"/>
      <c r="K78" s="42"/>
    </row>
    <row r="79" spans="2:11" s="41" customFormat="1" ht="161.5" customHeight="1">
      <c r="B79" s="42">
        <v>45</v>
      </c>
      <c r="C79" s="137" t="s">
        <v>72</v>
      </c>
      <c r="D79" s="137"/>
      <c r="E79" s="137"/>
      <c r="F79" s="138" t="s">
        <v>73</v>
      </c>
      <c r="G79" s="138"/>
      <c r="H79" s="32" t="s">
        <v>68</v>
      </c>
      <c r="I79" s="44">
        <f>+J111</f>
        <v>0</v>
      </c>
      <c r="J79" s="45"/>
      <c r="K79" s="42"/>
    </row>
    <row r="80" spans="2:11" s="41" customFormat="1" ht="136.4" customHeight="1">
      <c r="B80" s="42">
        <v>46</v>
      </c>
      <c r="C80" s="137" t="s">
        <v>133</v>
      </c>
      <c r="D80" s="137"/>
      <c r="E80" s="137"/>
      <c r="F80" s="138" t="s">
        <v>93</v>
      </c>
      <c r="G80" s="138"/>
      <c r="H80" s="32" t="s">
        <v>14</v>
      </c>
      <c r="I80" s="44">
        <v>0</v>
      </c>
      <c r="J80" s="45"/>
      <c r="K80" s="42"/>
    </row>
    <row r="81" spans="2:11" s="41" customFormat="1" ht="168" customHeight="1">
      <c r="B81" s="42">
        <v>47</v>
      </c>
      <c r="C81" s="137" t="s">
        <v>76</v>
      </c>
      <c r="D81" s="137"/>
      <c r="E81" s="137"/>
      <c r="F81" s="138" t="s">
        <v>77</v>
      </c>
      <c r="G81" s="138"/>
      <c r="H81" s="32" t="s">
        <v>59</v>
      </c>
      <c r="I81" s="44"/>
      <c r="J81" s="45"/>
      <c r="K81" s="42">
        <v>0</v>
      </c>
    </row>
    <row r="82" spans="2:11" s="41" customFormat="1" ht="176.4" customHeight="1">
      <c r="B82" s="42">
        <v>48</v>
      </c>
      <c r="C82" s="137" t="s">
        <v>134</v>
      </c>
      <c r="D82" s="137"/>
      <c r="E82" s="137"/>
      <c r="F82" s="146" t="s">
        <v>70</v>
      </c>
      <c r="G82" s="147"/>
      <c r="H82" s="31" t="s">
        <v>135</v>
      </c>
      <c r="I82" s="47"/>
      <c r="J82" s="47"/>
      <c r="K82" s="47"/>
    </row>
    <row r="83" spans="2:11" s="41" customFormat="1" ht="162.65" customHeight="1">
      <c r="B83" s="42">
        <v>49</v>
      </c>
      <c r="C83" s="145" t="s">
        <v>74</v>
      </c>
      <c r="D83" s="145"/>
      <c r="E83" s="145"/>
      <c r="F83" s="146" t="s">
        <v>136</v>
      </c>
      <c r="G83" s="147"/>
      <c r="H83" s="31" t="s">
        <v>12</v>
      </c>
      <c r="I83" s="31"/>
      <c r="J83" s="31"/>
      <c r="K83" s="31"/>
    </row>
    <row r="84" spans="2:11" s="41" customFormat="1" ht="196.4" customHeight="1">
      <c r="B84" s="42">
        <v>50</v>
      </c>
      <c r="C84" s="145" t="s">
        <v>82</v>
      </c>
      <c r="D84" s="145"/>
      <c r="E84" s="145"/>
      <c r="F84" s="146" t="s">
        <v>95</v>
      </c>
      <c r="G84" s="147"/>
      <c r="H84" s="31" t="s">
        <v>135</v>
      </c>
      <c r="I84" s="31"/>
      <c r="J84" s="31"/>
      <c r="K84" s="31"/>
    </row>
    <row r="85" spans="2:11" s="41" customFormat="1" ht="23">
      <c r="B85" s="149" t="s">
        <v>137</v>
      </c>
      <c r="C85" s="150"/>
      <c r="D85" s="151"/>
      <c r="E85" s="48" t="s">
        <v>138</v>
      </c>
      <c r="F85" s="48"/>
      <c r="G85" s="48" t="s">
        <v>139</v>
      </c>
      <c r="H85" s="48" t="s">
        <v>140</v>
      </c>
      <c r="I85" s="46" t="s">
        <v>141</v>
      </c>
      <c r="J85" s="48" t="s">
        <v>4</v>
      </c>
      <c r="K85" s="48" t="s">
        <v>3</v>
      </c>
    </row>
    <row r="86" spans="2:11" s="41" customFormat="1" ht="23">
      <c r="B86" s="46"/>
      <c r="C86" s="46"/>
      <c r="D86" s="46"/>
      <c r="E86" s="48"/>
      <c r="F86" s="48"/>
      <c r="G86" s="48"/>
      <c r="H86" s="48"/>
      <c r="I86" s="46"/>
      <c r="J86" s="48"/>
      <c r="K86" s="48"/>
    </row>
    <row r="87" spans="2:11" s="41" customFormat="1" ht="14.4" customHeight="1">
      <c r="B87" s="49"/>
      <c r="C87" s="46"/>
      <c r="D87" s="46"/>
      <c r="E87" s="48"/>
      <c r="F87" s="48"/>
      <c r="G87" s="48"/>
      <c r="H87" s="48"/>
      <c r="I87" s="46"/>
      <c r="J87" s="48"/>
      <c r="K87" s="48"/>
    </row>
    <row r="88" spans="2:11" s="41" customFormat="1" ht="23">
      <c r="B88" s="143" t="s">
        <v>142</v>
      </c>
      <c r="C88" s="143"/>
      <c r="D88" s="143"/>
      <c r="E88" s="143"/>
      <c r="F88" s="50"/>
      <c r="G88" s="50"/>
      <c r="H88" s="50"/>
      <c r="I88" s="43"/>
      <c r="J88" s="49"/>
      <c r="K88" s="48"/>
    </row>
    <row r="89" spans="2:11" s="41" customFormat="1" ht="23">
      <c r="B89" s="148" t="s">
        <v>120</v>
      </c>
      <c r="C89" s="148"/>
      <c r="D89" s="148"/>
      <c r="E89" s="46">
        <v>0</v>
      </c>
      <c r="F89" s="50"/>
      <c r="G89" s="43"/>
      <c r="H89" s="43"/>
      <c r="I89" s="51"/>
      <c r="J89" s="52">
        <f>I89*H89*G89*E89</f>
        <v>0</v>
      </c>
      <c r="K89" s="48"/>
    </row>
    <row r="90" spans="2:11" s="41" customFormat="1" ht="23">
      <c r="B90" s="152" t="s">
        <v>143</v>
      </c>
      <c r="C90" s="152"/>
      <c r="D90" s="152"/>
      <c r="E90" s="40"/>
      <c r="F90" s="50"/>
      <c r="G90" s="50"/>
      <c r="H90" s="50"/>
      <c r="I90" s="51"/>
      <c r="J90" s="52">
        <f>SUM(J89:J89)</f>
        <v>0</v>
      </c>
      <c r="K90" s="43" t="s">
        <v>17</v>
      </c>
    </row>
    <row r="91" spans="2:11" s="41" customFormat="1" ht="23">
      <c r="B91" s="43"/>
      <c r="C91" s="53"/>
      <c r="D91" s="43"/>
      <c r="E91" s="40"/>
      <c r="F91" s="50"/>
      <c r="G91" s="50"/>
      <c r="H91" s="50"/>
      <c r="I91" s="51"/>
      <c r="J91" s="43"/>
      <c r="K91" s="43"/>
    </row>
    <row r="92" spans="2:11" s="41" customFormat="1">
      <c r="B92" s="33"/>
      <c r="C92" s="32"/>
      <c r="D92" s="32"/>
      <c r="E92" s="34"/>
      <c r="F92" s="34"/>
      <c r="G92" s="34"/>
      <c r="H92" s="34"/>
      <c r="I92" s="32"/>
      <c r="J92" s="34"/>
      <c r="K92" s="33"/>
    </row>
    <row r="93" spans="2:11" s="41" customFormat="1">
      <c r="B93" s="155" t="s">
        <v>286</v>
      </c>
      <c r="C93" s="155"/>
      <c r="D93" s="155"/>
      <c r="E93" s="54"/>
      <c r="F93" s="54"/>
      <c r="G93" s="34"/>
      <c r="H93" s="34"/>
      <c r="I93" s="32"/>
      <c r="J93" s="34"/>
      <c r="K93" s="33"/>
    </row>
    <row r="94" spans="2:11" s="41" customFormat="1">
      <c r="B94" s="154" t="s">
        <v>144</v>
      </c>
      <c r="C94" s="154"/>
      <c r="D94" s="154"/>
      <c r="E94" s="55"/>
      <c r="F94" s="55"/>
      <c r="G94" s="34"/>
      <c r="H94" s="34"/>
      <c r="I94" s="32"/>
      <c r="J94" s="56">
        <f>+J21</f>
        <v>0</v>
      </c>
      <c r="K94" s="33"/>
    </row>
    <row r="95" spans="2:11" s="41" customFormat="1">
      <c r="B95" s="154" t="s">
        <v>145</v>
      </c>
      <c r="C95" s="154"/>
      <c r="D95" s="154"/>
      <c r="E95" s="55"/>
      <c r="F95" s="55"/>
      <c r="G95" s="34"/>
      <c r="H95" s="34"/>
      <c r="I95" s="32"/>
      <c r="J95" s="56">
        <f>J94*0.1</f>
        <v>0</v>
      </c>
      <c r="K95" s="33"/>
    </row>
    <row r="96" spans="2:11" s="41" customFormat="1">
      <c r="B96" s="153" t="s">
        <v>143</v>
      </c>
      <c r="C96" s="153"/>
      <c r="D96" s="153"/>
      <c r="E96" s="55"/>
      <c r="F96" s="55"/>
      <c r="G96" s="34"/>
      <c r="H96" s="34"/>
      <c r="I96" s="32"/>
      <c r="J96" s="56">
        <f>SUM(J94:J95)</f>
        <v>0</v>
      </c>
      <c r="K96" s="32"/>
    </row>
    <row r="97" spans="1:30" s="41" customFormat="1">
      <c r="B97" s="153" t="s">
        <v>143</v>
      </c>
      <c r="C97" s="153"/>
      <c r="D97" s="153"/>
      <c r="E97" s="55"/>
      <c r="F97" s="55"/>
      <c r="G97" s="34"/>
      <c r="H97" s="34"/>
      <c r="I97" s="32"/>
      <c r="J97" s="56">
        <f>ROUND(J96,0)</f>
        <v>0</v>
      </c>
      <c r="K97" s="32" t="s">
        <v>23</v>
      </c>
    </row>
    <row r="98" spans="1:30" s="41" customFormat="1">
      <c r="B98" s="155"/>
      <c r="C98" s="155"/>
      <c r="D98" s="155"/>
      <c r="E98" s="24"/>
      <c r="F98" s="34"/>
      <c r="G98" s="34"/>
      <c r="H98" s="34"/>
      <c r="I98" s="39"/>
      <c r="J98" s="32"/>
      <c r="K98" s="32"/>
    </row>
    <row r="99" spans="1:30" s="41" customFormat="1">
      <c r="B99" s="154"/>
      <c r="C99" s="154"/>
      <c r="D99" s="154"/>
      <c r="E99" s="24"/>
      <c r="F99" s="24"/>
      <c r="G99" s="34"/>
      <c r="H99" s="34"/>
      <c r="I99" s="32"/>
      <c r="J99" s="56"/>
      <c r="K99" s="32"/>
    </row>
    <row r="100" spans="1:30" s="41" customFormat="1">
      <c r="B100" s="154"/>
      <c r="C100" s="154"/>
      <c r="D100" s="154"/>
      <c r="E100" s="24"/>
      <c r="F100" s="24"/>
      <c r="G100" s="34"/>
      <c r="H100" s="34"/>
      <c r="I100" s="32"/>
      <c r="J100" s="56"/>
      <c r="K100" s="32"/>
    </row>
    <row r="101" spans="1:30" s="41" customFormat="1">
      <c r="B101" s="153"/>
      <c r="C101" s="153"/>
      <c r="D101" s="153"/>
      <c r="E101" s="24"/>
      <c r="F101" s="24"/>
      <c r="G101" s="34"/>
      <c r="H101" s="34"/>
      <c r="I101" s="32"/>
      <c r="J101" s="56"/>
      <c r="K101" s="32"/>
    </row>
    <row r="102" spans="1:30" s="41" customFormat="1">
      <c r="B102" s="25"/>
      <c r="C102" s="57"/>
      <c r="D102" s="57"/>
      <c r="E102" s="24"/>
      <c r="F102" s="24"/>
      <c r="G102" s="34"/>
      <c r="H102" s="34"/>
      <c r="I102" s="32"/>
      <c r="J102" s="56"/>
      <c r="K102" s="32"/>
    </row>
    <row r="103" spans="1:30" s="41" customFormat="1">
      <c r="B103" s="139"/>
      <c r="C103" s="139"/>
      <c r="D103" s="139"/>
      <c r="E103" s="139"/>
      <c r="F103" s="24"/>
      <c r="G103" s="34"/>
      <c r="H103" s="34"/>
      <c r="I103" s="32"/>
      <c r="J103" s="56"/>
      <c r="K103" s="32"/>
    </row>
    <row r="104" spans="1:30" s="41" customFormat="1">
      <c r="B104" s="154"/>
      <c r="C104" s="154"/>
      <c r="D104" s="154"/>
      <c r="E104" s="24"/>
      <c r="F104" s="24"/>
      <c r="G104" s="34"/>
      <c r="H104" s="34"/>
      <c r="I104" s="32"/>
      <c r="J104" s="56"/>
    </row>
    <row r="105" spans="1:30" s="41" customFormat="1">
      <c r="B105" s="154"/>
      <c r="C105" s="154"/>
      <c r="D105" s="154"/>
      <c r="E105" s="24"/>
      <c r="F105" s="24"/>
      <c r="G105" s="141"/>
      <c r="H105" s="141"/>
      <c r="I105" s="141"/>
      <c r="J105" s="56"/>
      <c r="K105" s="33"/>
    </row>
    <row r="106" spans="1:30" s="41" customFormat="1">
      <c r="B106" s="154"/>
      <c r="C106" s="154"/>
      <c r="D106" s="154"/>
      <c r="E106" s="54"/>
      <c r="F106" s="54"/>
      <c r="G106" s="54"/>
      <c r="H106" s="34"/>
      <c r="I106" s="32"/>
      <c r="J106" s="56"/>
      <c r="K106" s="33"/>
    </row>
    <row r="107" spans="1:30">
      <c r="B107" s="33"/>
      <c r="C107" s="32"/>
      <c r="D107" s="32"/>
      <c r="E107" s="34"/>
      <c r="F107" s="34"/>
      <c r="G107" s="34"/>
      <c r="H107" s="34"/>
      <c r="I107" s="32"/>
      <c r="J107" s="34"/>
      <c r="K107" s="34"/>
    </row>
    <row r="108" spans="1:30">
      <c r="B108" s="155"/>
      <c r="C108" s="155"/>
      <c r="D108" s="155"/>
      <c r="E108" s="24"/>
      <c r="F108" s="24"/>
      <c r="G108" s="34"/>
      <c r="H108" s="34"/>
      <c r="I108" s="32"/>
      <c r="J108" s="34"/>
      <c r="K108" s="34"/>
    </row>
    <row r="109" spans="1:30">
      <c r="B109" s="154"/>
      <c r="C109" s="154"/>
      <c r="D109" s="154"/>
      <c r="E109" s="24"/>
      <c r="F109" s="24"/>
      <c r="G109" s="141"/>
      <c r="H109" s="141"/>
      <c r="I109" s="141"/>
      <c r="J109" s="56"/>
      <c r="K109" s="32"/>
    </row>
    <row r="110" spans="1:30" s="34" customFormat="1">
      <c r="A110" s="58"/>
      <c r="B110" s="33"/>
      <c r="C110" s="32"/>
      <c r="D110" s="32"/>
      <c r="I110" s="32"/>
      <c r="J110" s="56"/>
      <c r="L110" s="23"/>
      <c r="M110" s="23"/>
      <c r="N110" s="23"/>
      <c r="O110" s="23"/>
      <c r="P110" s="23"/>
      <c r="Q110" s="23"/>
      <c r="R110" s="23"/>
      <c r="S110" s="23"/>
      <c r="T110" s="23"/>
      <c r="U110" s="23"/>
      <c r="V110" s="23"/>
      <c r="W110" s="23"/>
      <c r="X110" s="23"/>
      <c r="Y110" s="23"/>
      <c r="Z110" s="23"/>
      <c r="AA110" s="23"/>
      <c r="AB110" s="23"/>
      <c r="AC110" s="23"/>
      <c r="AD110" s="23"/>
    </row>
    <row r="111" spans="1:30" s="34" customFormat="1">
      <c r="A111" s="58"/>
      <c r="B111" s="33"/>
      <c r="C111" s="32"/>
      <c r="D111" s="32"/>
      <c r="I111" s="32"/>
      <c r="J111" s="56"/>
      <c r="K111" s="32"/>
      <c r="L111" s="23"/>
      <c r="M111" s="23"/>
      <c r="N111" s="23"/>
      <c r="O111" s="23"/>
      <c r="P111" s="23"/>
      <c r="Q111" s="23"/>
      <c r="R111" s="23"/>
      <c r="S111" s="23"/>
      <c r="T111" s="23"/>
      <c r="U111" s="23"/>
      <c r="V111" s="23"/>
      <c r="W111" s="23"/>
      <c r="X111" s="23"/>
      <c r="Y111" s="23"/>
      <c r="Z111" s="23"/>
      <c r="AA111" s="23"/>
      <c r="AB111" s="23"/>
      <c r="AC111" s="23"/>
      <c r="AD111" s="23"/>
    </row>
    <row r="112" spans="1:30">
      <c r="J112" s="56"/>
    </row>
  </sheetData>
  <mergeCells count="136">
    <mergeCell ref="B93:D93"/>
    <mergeCell ref="B103:E103"/>
    <mergeCell ref="B104:D104"/>
    <mergeCell ref="G105:I105"/>
    <mergeCell ref="B108:D108"/>
    <mergeCell ref="G109:I109"/>
    <mergeCell ref="B109:D109"/>
    <mergeCell ref="B100:D100"/>
    <mergeCell ref="B101:D101"/>
    <mergeCell ref="B105:D105"/>
    <mergeCell ref="B106:D106"/>
    <mergeCell ref="B94:D94"/>
    <mergeCell ref="B95:D95"/>
    <mergeCell ref="B96:D96"/>
    <mergeCell ref="B97:D97"/>
    <mergeCell ref="B98:D98"/>
    <mergeCell ref="B99:D99"/>
    <mergeCell ref="B90:D90"/>
    <mergeCell ref="C82:E82"/>
    <mergeCell ref="F82:G82"/>
    <mergeCell ref="C83:E83"/>
    <mergeCell ref="F83:G83"/>
    <mergeCell ref="C84:E84"/>
    <mergeCell ref="F84:G84"/>
    <mergeCell ref="B85:D85"/>
    <mergeCell ref="B88:E88"/>
    <mergeCell ref="B89:D89"/>
    <mergeCell ref="C79:E79"/>
    <mergeCell ref="F79:G79"/>
    <mergeCell ref="C80:E80"/>
    <mergeCell ref="F80:G80"/>
    <mergeCell ref="C81:E81"/>
    <mergeCell ref="F81:G81"/>
    <mergeCell ref="C76:E76"/>
    <mergeCell ref="F76:G76"/>
    <mergeCell ref="C77:E77"/>
    <mergeCell ref="F77:G77"/>
    <mergeCell ref="C78:E78"/>
    <mergeCell ref="F78:G78"/>
    <mergeCell ref="C73:E73"/>
    <mergeCell ref="F73:G73"/>
    <mergeCell ref="C74:E74"/>
    <mergeCell ref="F74:G74"/>
    <mergeCell ref="C75:E75"/>
    <mergeCell ref="F75:G75"/>
    <mergeCell ref="C70:E70"/>
    <mergeCell ref="F70:G70"/>
    <mergeCell ref="C71:E71"/>
    <mergeCell ref="F71:G71"/>
    <mergeCell ref="C72:E72"/>
    <mergeCell ref="F72:G72"/>
    <mergeCell ref="C67:E67"/>
    <mergeCell ref="F67:G67"/>
    <mergeCell ref="C68:E68"/>
    <mergeCell ref="F68:G68"/>
    <mergeCell ref="C69:E69"/>
    <mergeCell ref="F69:G69"/>
    <mergeCell ref="C64:E64"/>
    <mergeCell ref="F64:G64"/>
    <mergeCell ref="C65:E65"/>
    <mergeCell ref="F65:G65"/>
    <mergeCell ref="C66:E66"/>
    <mergeCell ref="F66:G66"/>
    <mergeCell ref="C61:E61"/>
    <mergeCell ref="F61:G61"/>
    <mergeCell ref="C62:E62"/>
    <mergeCell ref="F62:G62"/>
    <mergeCell ref="C63:E63"/>
    <mergeCell ref="F63:G63"/>
    <mergeCell ref="C58:E58"/>
    <mergeCell ref="F58:G58"/>
    <mergeCell ref="C59:E59"/>
    <mergeCell ref="F59:G59"/>
    <mergeCell ref="C60:E60"/>
    <mergeCell ref="F60:G60"/>
    <mergeCell ref="C55:E55"/>
    <mergeCell ref="F55:G55"/>
    <mergeCell ref="C56:E56"/>
    <mergeCell ref="F56:G56"/>
    <mergeCell ref="C57:E57"/>
    <mergeCell ref="F57:G57"/>
    <mergeCell ref="C52:E52"/>
    <mergeCell ref="F52:G52"/>
    <mergeCell ref="C53:E53"/>
    <mergeCell ref="F53:G53"/>
    <mergeCell ref="C54:E54"/>
    <mergeCell ref="F54:G54"/>
    <mergeCell ref="C49:E49"/>
    <mergeCell ref="F49:G49"/>
    <mergeCell ref="C50:E50"/>
    <mergeCell ref="F50:G50"/>
    <mergeCell ref="C51:E51"/>
    <mergeCell ref="F51:G51"/>
    <mergeCell ref="C46:E46"/>
    <mergeCell ref="F46:G46"/>
    <mergeCell ref="C47:E47"/>
    <mergeCell ref="F47:G47"/>
    <mergeCell ref="C48:E48"/>
    <mergeCell ref="F48:G48"/>
    <mergeCell ref="C43:E43"/>
    <mergeCell ref="F43:G43"/>
    <mergeCell ref="C44:E44"/>
    <mergeCell ref="F44:G44"/>
    <mergeCell ref="C45:E45"/>
    <mergeCell ref="F45:G45"/>
    <mergeCell ref="C40:E40"/>
    <mergeCell ref="F40:G40"/>
    <mergeCell ref="C41:E41"/>
    <mergeCell ref="F41:G41"/>
    <mergeCell ref="C42:E42"/>
    <mergeCell ref="F42:G42"/>
    <mergeCell ref="C37:E37"/>
    <mergeCell ref="F37:G37"/>
    <mergeCell ref="C38:E38"/>
    <mergeCell ref="F38:G38"/>
    <mergeCell ref="C39:E39"/>
    <mergeCell ref="F39:G39"/>
    <mergeCell ref="C27:D27"/>
    <mergeCell ref="C35:E35"/>
    <mergeCell ref="F35:G35"/>
    <mergeCell ref="C36:E36"/>
    <mergeCell ref="F36:G36"/>
    <mergeCell ref="B32:J32"/>
    <mergeCell ref="C34:E34"/>
    <mergeCell ref="F34:G34"/>
    <mergeCell ref="B15:K15"/>
    <mergeCell ref="C25:D25"/>
    <mergeCell ref="C26:D26"/>
    <mergeCell ref="E9:K9"/>
    <mergeCell ref="B13:B14"/>
    <mergeCell ref="C13:C14"/>
    <mergeCell ref="D13:D14"/>
    <mergeCell ref="E13:E14"/>
    <mergeCell ref="G13:I13"/>
    <mergeCell ref="J13:J14"/>
    <mergeCell ref="K13:K14"/>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8D127F-4235-46FB-A7C0-31161239EE82}">
  <sheetPr>
    <tabColor rgb="FFFFFF00"/>
  </sheetPr>
  <dimension ref="A2:AD112"/>
  <sheetViews>
    <sheetView zoomScale="65" workbookViewId="0">
      <selection activeCell="J16" sqref="J16:K16"/>
    </sheetView>
  </sheetViews>
  <sheetFormatPr defaultColWidth="8.90625" defaultRowHeight="21.5"/>
  <cols>
    <col min="1" max="1" width="8.90625" style="23"/>
    <col min="2" max="2" width="29.90625" style="22" customWidth="1"/>
    <col min="3" max="3" width="21.90625" style="21" customWidth="1"/>
    <col min="4" max="4" width="23.453125" style="21" customWidth="1"/>
    <col min="5" max="5" width="47.08984375" style="23" customWidth="1"/>
    <col min="6" max="6" width="14.90625" style="23" customWidth="1"/>
    <col min="7" max="7" width="12.90625" style="23" customWidth="1"/>
    <col min="8" max="8" width="13.54296875" style="23" customWidth="1"/>
    <col min="9" max="9" width="14.90625" style="23" customWidth="1"/>
    <col min="10" max="10" width="19.90625" style="23" customWidth="1"/>
    <col min="11" max="11" width="35" style="22" customWidth="1"/>
    <col min="12" max="16384" width="8.90625" style="23"/>
  </cols>
  <sheetData>
    <row r="2" spans="2:11" ht="42" customHeight="1">
      <c r="B2" s="24" t="s">
        <v>99</v>
      </c>
      <c r="C2" s="36" t="s">
        <v>251</v>
      </c>
    </row>
    <row r="3" spans="2:11" ht="21" customHeight="1">
      <c r="B3" s="24" t="s">
        <v>100</v>
      </c>
      <c r="C3" s="25"/>
      <c r="E3" s="23" t="s">
        <v>298</v>
      </c>
      <c r="F3" s="23">
        <f>3*8</f>
        <v>24</v>
      </c>
    </row>
    <row r="4" spans="2:11" ht="21" customHeight="1">
      <c r="B4" s="24" t="s">
        <v>101</v>
      </c>
      <c r="C4" s="32" t="s">
        <v>216</v>
      </c>
    </row>
    <row r="5" spans="2:11" ht="21" customHeight="1">
      <c r="B5" s="24" t="s">
        <v>102</v>
      </c>
      <c r="C5" s="25" t="s">
        <v>297</v>
      </c>
    </row>
    <row r="6" spans="2:11" ht="21" customHeight="1">
      <c r="B6" s="24" t="s">
        <v>103</v>
      </c>
      <c r="C6" s="25"/>
    </row>
    <row r="7" spans="2:11" ht="21" customHeight="1">
      <c r="B7" s="24" t="s">
        <v>104</v>
      </c>
      <c r="C7" s="25">
        <v>3</v>
      </c>
    </row>
    <row r="8" spans="2:11" ht="21" customHeight="1">
      <c r="B8" s="24" t="s">
        <v>105</v>
      </c>
      <c r="C8" s="25" t="s">
        <v>283</v>
      </c>
    </row>
    <row r="9" spans="2:11" ht="41.4" customHeight="1">
      <c r="B9" s="26" t="s">
        <v>106</v>
      </c>
      <c r="C9" s="25">
        <f>C7+1</f>
        <v>4</v>
      </c>
      <c r="E9" s="135"/>
      <c r="F9" s="135"/>
      <c r="G9" s="135"/>
      <c r="H9" s="135"/>
      <c r="I9" s="135"/>
      <c r="J9" s="135"/>
      <c r="K9" s="135"/>
    </row>
    <row r="10" spans="2:11" ht="21" customHeight="1">
      <c r="B10" s="24" t="s">
        <v>107</v>
      </c>
      <c r="C10" s="25" t="s">
        <v>217</v>
      </c>
      <c r="J10" s="27"/>
    </row>
    <row r="11" spans="2:11" ht="21" customHeight="1">
      <c r="B11" s="24" t="s">
        <v>108</v>
      </c>
      <c r="C11" s="25" t="s">
        <v>218</v>
      </c>
    </row>
    <row r="12" spans="2:11">
      <c r="B12" s="28"/>
      <c r="C12" s="29"/>
    </row>
    <row r="13" spans="2:11" ht="15" customHeight="1">
      <c r="B13" s="136" t="s">
        <v>109</v>
      </c>
      <c r="C13" s="136" t="s">
        <v>110</v>
      </c>
      <c r="D13" s="136" t="s">
        <v>111</v>
      </c>
      <c r="E13" s="136" t="s">
        <v>112</v>
      </c>
      <c r="F13" s="30"/>
      <c r="G13" s="136" t="s">
        <v>113</v>
      </c>
      <c r="H13" s="136"/>
      <c r="I13" s="136"/>
      <c r="J13" s="136" t="s">
        <v>114</v>
      </c>
      <c r="K13" s="136" t="s">
        <v>115</v>
      </c>
    </row>
    <row r="14" spans="2:11" ht="15" customHeight="1">
      <c r="B14" s="136"/>
      <c r="C14" s="136"/>
      <c r="D14" s="136"/>
      <c r="E14" s="136"/>
      <c r="F14" s="30" t="s">
        <v>116</v>
      </c>
      <c r="G14" s="30" t="s">
        <v>117</v>
      </c>
      <c r="H14" s="30" t="s">
        <v>118</v>
      </c>
      <c r="I14" s="30" t="s">
        <v>119</v>
      </c>
      <c r="J14" s="136"/>
      <c r="K14" s="136"/>
    </row>
    <row r="15" spans="2:11" ht="18.649999999999999" customHeight="1">
      <c r="B15" s="132" t="s">
        <v>120</v>
      </c>
      <c r="C15" s="132"/>
      <c r="D15" s="132"/>
      <c r="E15" s="132"/>
      <c r="F15" s="132"/>
      <c r="G15" s="132"/>
      <c r="H15" s="132"/>
      <c r="I15" s="132"/>
      <c r="J15" s="132"/>
      <c r="K15" s="132"/>
    </row>
    <row r="16" spans="2:11">
      <c r="B16" s="31" t="s">
        <v>275</v>
      </c>
      <c r="C16" s="32" t="s">
        <v>280</v>
      </c>
      <c r="D16" s="32" t="s">
        <v>306</v>
      </c>
      <c r="E16" s="32"/>
      <c r="F16" s="32">
        <v>2</v>
      </c>
      <c r="G16" s="32">
        <f>+F3+3.5+3.5</f>
        <v>31</v>
      </c>
      <c r="H16" s="32"/>
      <c r="I16" s="33"/>
      <c r="J16" s="32"/>
      <c r="K16" s="32"/>
    </row>
    <row r="17" spans="2:11">
      <c r="B17" s="33"/>
      <c r="C17" s="32"/>
      <c r="D17" s="32"/>
      <c r="E17" s="34"/>
      <c r="F17" s="32"/>
      <c r="G17" s="32"/>
      <c r="H17" s="34"/>
      <c r="I17" s="34"/>
      <c r="J17" s="32"/>
      <c r="K17" s="33"/>
    </row>
    <row r="18" spans="2:11">
      <c r="B18" s="33"/>
      <c r="C18" s="32"/>
      <c r="D18" s="32"/>
      <c r="E18" s="34"/>
      <c r="F18" s="32"/>
      <c r="G18" s="32"/>
      <c r="H18" s="34"/>
      <c r="I18" s="34"/>
      <c r="J18" s="32"/>
      <c r="K18" s="33"/>
    </row>
    <row r="19" spans="2:11">
      <c r="B19" s="33"/>
      <c r="C19" s="32"/>
      <c r="D19" s="32"/>
      <c r="E19" s="34"/>
      <c r="F19" s="32"/>
      <c r="G19" s="32"/>
      <c r="H19" s="34"/>
      <c r="I19" s="34"/>
      <c r="J19" s="32"/>
      <c r="K19" s="33"/>
    </row>
    <row r="20" spans="2:11" ht="22.5" customHeight="1">
      <c r="B20" s="35" t="s">
        <v>121</v>
      </c>
      <c r="C20" s="25"/>
      <c r="D20" s="25"/>
      <c r="E20" s="36"/>
      <c r="F20" s="36"/>
      <c r="G20" s="37"/>
      <c r="H20" s="34"/>
      <c r="I20" s="30"/>
      <c r="J20" s="38"/>
      <c r="K20" s="33"/>
    </row>
    <row r="21" spans="2:11" ht="22.5" customHeight="1">
      <c r="B21" s="35"/>
      <c r="C21" s="36" t="s">
        <v>219</v>
      </c>
      <c r="D21" s="31"/>
      <c r="E21" s="36"/>
      <c r="F21" s="36"/>
      <c r="G21" s="37"/>
      <c r="H21" s="34"/>
      <c r="I21" s="25" t="s">
        <v>14</v>
      </c>
      <c r="J21" s="38">
        <f>+J16</f>
        <v>0</v>
      </c>
      <c r="K21" s="33"/>
    </row>
    <row r="22" spans="2:11" ht="22.5" customHeight="1">
      <c r="B22" s="35"/>
      <c r="C22" s="78"/>
      <c r="D22" s="33"/>
      <c r="E22" s="31"/>
      <c r="F22" s="31"/>
      <c r="G22" s="32"/>
      <c r="H22" s="32"/>
      <c r="I22" s="25"/>
      <c r="J22" s="38"/>
      <c r="K22" s="33"/>
    </row>
    <row r="23" spans="2:11" ht="22.5" customHeight="1">
      <c r="B23" s="35"/>
      <c r="C23" s="78"/>
      <c r="D23" s="33"/>
      <c r="E23" s="31"/>
      <c r="F23" s="31"/>
      <c r="G23" s="32"/>
      <c r="H23" s="32"/>
      <c r="I23" s="25"/>
      <c r="J23" s="38"/>
      <c r="K23" s="33"/>
    </row>
    <row r="24" spans="2:11" ht="22.5" customHeight="1">
      <c r="B24" s="35"/>
      <c r="C24" s="78"/>
      <c r="D24" s="33"/>
      <c r="E24" s="31"/>
      <c r="F24" s="31"/>
      <c r="G24" s="32"/>
      <c r="H24" s="32"/>
      <c r="I24" s="25"/>
      <c r="J24" s="38"/>
      <c r="K24" s="33"/>
    </row>
    <row r="25" spans="2:11" ht="22.5" customHeight="1">
      <c r="B25" s="35"/>
      <c r="C25" s="139"/>
      <c r="D25" s="139"/>
      <c r="E25" s="31"/>
      <c r="F25" s="31"/>
      <c r="G25" s="32"/>
      <c r="H25" s="32"/>
      <c r="I25" s="25"/>
      <c r="J25" s="38"/>
      <c r="K25" s="33"/>
    </row>
    <row r="26" spans="2:11" ht="22.5" customHeight="1">
      <c r="B26" s="35"/>
      <c r="C26" s="134"/>
      <c r="D26" s="134"/>
      <c r="E26" s="31"/>
      <c r="F26" s="31"/>
      <c r="G26" s="32"/>
      <c r="H26" s="32"/>
      <c r="I26" s="25"/>
      <c r="J26" s="38"/>
      <c r="K26" s="33"/>
    </row>
    <row r="27" spans="2:11" ht="22.5" customHeight="1">
      <c r="B27" s="33"/>
      <c r="C27" s="141"/>
      <c r="D27" s="141"/>
      <c r="E27" s="34"/>
      <c r="F27" s="34"/>
      <c r="G27" s="34"/>
      <c r="H27" s="34"/>
      <c r="I27" s="34"/>
      <c r="J27" s="38"/>
      <c r="K27" s="33"/>
    </row>
    <row r="28" spans="2:11" ht="21.65" customHeight="1">
      <c r="B28" s="33"/>
      <c r="C28" s="34"/>
      <c r="D28" s="34"/>
      <c r="E28" s="34"/>
      <c r="F28" s="34"/>
      <c r="G28" s="34"/>
      <c r="H28" s="34"/>
      <c r="I28" s="34"/>
      <c r="J28" s="38"/>
      <c r="K28" s="39"/>
    </row>
    <row r="29" spans="2:11" ht="21.65" customHeight="1">
      <c r="B29" s="31"/>
      <c r="C29" s="34"/>
      <c r="D29" s="34"/>
      <c r="E29" s="34"/>
      <c r="F29" s="34"/>
      <c r="G29" s="34"/>
      <c r="H29" s="34"/>
      <c r="I29" s="34"/>
      <c r="J29" s="38"/>
      <c r="K29" s="39"/>
    </row>
    <row r="30" spans="2:11">
      <c r="B30" s="31"/>
      <c r="C30" s="31"/>
      <c r="D30" s="31"/>
      <c r="E30" s="31"/>
      <c r="F30" s="31"/>
      <c r="G30" s="34"/>
      <c r="H30" s="34"/>
      <c r="I30" s="34"/>
      <c r="J30" s="39"/>
      <c r="K30" s="33"/>
    </row>
    <row r="31" spans="2:11">
      <c r="B31" s="33"/>
      <c r="C31" s="32"/>
      <c r="D31" s="32"/>
      <c r="E31" s="34"/>
      <c r="F31" s="34"/>
      <c r="G31" s="34"/>
      <c r="H31" s="34"/>
      <c r="I31" s="34"/>
      <c r="J31" s="34"/>
      <c r="K31" s="33"/>
    </row>
    <row r="32" spans="2:11" ht="23">
      <c r="B32" s="142" t="s">
        <v>122</v>
      </c>
      <c r="C32" s="142"/>
      <c r="D32" s="142"/>
      <c r="E32" s="142"/>
      <c r="F32" s="142"/>
      <c r="G32" s="142"/>
      <c r="H32" s="142"/>
      <c r="I32" s="142"/>
      <c r="J32" s="142"/>
      <c r="K32" s="33"/>
    </row>
    <row r="33" spans="2:11">
      <c r="B33" s="32"/>
      <c r="C33" s="32"/>
      <c r="D33" s="32"/>
      <c r="E33" s="34"/>
      <c r="F33" s="34"/>
      <c r="G33" s="34"/>
      <c r="H33" s="34"/>
      <c r="I33" s="34"/>
      <c r="J33" s="34"/>
      <c r="K33" s="33"/>
    </row>
    <row r="34" spans="2:11" s="41" customFormat="1" ht="29.15" customHeight="1">
      <c r="B34" s="36" t="s">
        <v>0</v>
      </c>
      <c r="C34" s="140" t="s">
        <v>1</v>
      </c>
      <c r="D34" s="140"/>
      <c r="E34" s="140"/>
      <c r="F34" s="140" t="s">
        <v>2</v>
      </c>
      <c r="G34" s="140"/>
      <c r="H34" s="25" t="s">
        <v>3</v>
      </c>
      <c r="I34" s="25" t="s">
        <v>4</v>
      </c>
      <c r="J34" s="25" t="s">
        <v>123</v>
      </c>
      <c r="K34" s="25" t="s">
        <v>124</v>
      </c>
    </row>
    <row r="35" spans="2:11" s="41" customFormat="1" ht="162" customHeight="1">
      <c r="B35" s="42">
        <v>1</v>
      </c>
      <c r="C35" s="137" t="s">
        <v>183</v>
      </c>
      <c r="D35" s="137"/>
      <c r="E35" s="137"/>
      <c r="F35" s="138" t="s">
        <v>7</v>
      </c>
      <c r="G35" s="138"/>
      <c r="H35" s="43" t="s">
        <v>125</v>
      </c>
      <c r="I35" s="44">
        <v>1</v>
      </c>
      <c r="J35" s="45"/>
      <c r="K35" s="42"/>
    </row>
    <row r="36" spans="2:11" s="41" customFormat="1" ht="209.5" customHeight="1">
      <c r="B36" s="42">
        <v>2</v>
      </c>
      <c r="C36" s="137" t="s">
        <v>184</v>
      </c>
      <c r="D36" s="137"/>
      <c r="E36" s="137"/>
      <c r="F36" s="138" t="s">
        <v>9</v>
      </c>
      <c r="G36" s="138"/>
      <c r="H36" s="42" t="s">
        <v>10</v>
      </c>
      <c r="I36" s="42"/>
      <c r="J36" s="45"/>
      <c r="K36" s="42"/>
    </row>
    <row r="37" spans="2:11" s="41" customFormat="1" ht="236.5" customHeight="1">
      <c r="B37" s="42">
        <v>3</v>
      </c>
      <c r="C37" s="137" t="s">
        <v>185</v>
      </c>
      <c r="D37" s="137"/>
      <c r="E37" s="137"/>
      <c r="F37" s="138" t="s">
        <v>11</v>
      </c>
      <c r="G37" s="138"/>
      <c r="H37" s="42" t="s">
        <v>12</v>
      </c>
      <c r="I37" s="42"/>
      <c r="J37" s="45"/>
      <c r="K37" s="42"/>
    </row>
    <row r="38" spans="2:11" s="41" customFormat="1" ht="195" customHeight="1">
      <c r="B38" s="42">
        <v>4</v>
      </c>
      <c r="C38" s="137" t="s">
        <v>186</v>
      </c>
      <c r="D38" s="137"/>
      <c r="E38" s="137"/>
      <c r="F38" s="138" t="s">
        <v>13</v>
      </c>
      <c r="G38" s="138"/>
      <c r="H38" s="42" t="s">
        <v>14</v>
      </c>
      <c r="I38" s="42"/>
      <c r="J38" s="45"/>
      <c r="K38" s="42"/>
    </row>
    <row r="39" spans="2:11" s="41" customFormat="1" ht="88.4" customHeight="1">
      <c r="B39" s="42">
        <v>5</v>
      </c>
      <c r="C39" s="137" t="s">
        <v>187</v>
      </c>
      <c r="D39" s="137"/>
      <c r="E39" s="137"/>
      <c r="F39" s="138" t="s">
        <v>15</v>
      </c>
      <c r="G39" s="138"/>
      <c r="H39" s="42" t="s">
        <v>10</v>
      </c>
      <c r="I39" s="44">
        <f>+J97</f>
        <v>0</v>
      </c>
      <c r="J39" s="45"/>
      <c r="K39" s="42"/>
    </row>
    <row r="40" spans="2:11" s="41" customFormat="1" ht="272.5" customHeight="1">
      <c r="B40" s="42">
        <v>6</v>
      </c>
      <c r="C40" s="137" t="s">
        <v>188</v>
      </c>
      <c r="D40" s="137"/>
      <c r="E40" s="137"/>
      <c r="F40" s="138" t="s">
        <v>16</v>
      </c>
      <c r="G40" s="138"/>
      <c r="H40" s="43" t="s">
        <v>17</v>
      </c>
      <c r="I40" s="44"/>
      <c r="J40" s="45"/>
      <c r="K40" s="42"/>
    </row>
    <row r="41" spans="2:11" s="41" customFormat="1" ht="192" customHeight="1">
      <c r="B41" s="42">
        <v>7</v>
      </c>
      <c r="C41" s="137" t="s">
        <v>189</v>
      </c>
      <c r="D41" s="137"/>
      <c r="E41" s="137"/>
      <c r="F41" s="138" t="s">
        <v>18</v>
      </c>
      <c r="G41" s="138"/>
      <c r="H41" s="43" t="s">
        <v>19</v>
      </c>
      <c r="I41" s="42"/>
      <c r="J41" s="45"/>
      <c r="K41" s="42"/>
    </row>
    <row r="42" spans="2:11" s="41" customFormat="1" ht="232.75" customHeight="1">
      <c r="B42" s="42">
        <v>8</v>
      </c>
      <c r="C42" s="137" t="s">
        <v>190</v>
      </c>
      <c r="D42" s="137"/>
      <c r="E42" s="137"/>
      <c r="F42" s="138" t="s">
        <v>182</v>
      </c>
      <c r="G42" s="138"/>
      <c r="H42" s="43" t="s">
        <v>21</v>
      </c>
      <c r="I42" s="42"/>
      <c r="J42" s="45"/>
      <c r="K42" s="42"/>
    </row>
    <row r="43" spans="2:11" s="41" customFormat="1" ht="292.5" customHeight="1">
      <c r="B43" s="42">
        <v>9</v>
      </c>
      <c r="C43" s="137" t="s">
        <v>191</v>
      </c>
      <c r="D43" s="137"/>
      <c r="E43" s="137"/>
      <c r="F43" s="138" t="s">
        <v>22</v>
      </c>
      <c r="G43" s="138"/>
      <c r="H43" s="43" t="s">
        <v>23</v>
      </c>
      <c r="I43" s="42"/>
      <c r="J43" s="45"/>
      <c r="K43" s="42"/>
    </row>
    <row r="44" spans="2:11" s="41" customFormat="1" ht="262.64999999999998" customHeight="1">
      <c r="B44" s="42">
        <v>10</v>
      </c>
      <c r="C44" s="137" t="s">
        <v>192</v>
      </c>
      <c r="D44" s="137"/>
      <c r="E44" s="137"/>
      <c r="F44" s="138" t="s">
        <v>24</v>
      </c>
      <c r="G44" s="138"/>
      <c r="H44" s="43" t="s">
        <v>23</v>
      </c>
      <c r="I44" s="42"/>
      <c r="J44" s="45"/>
      <c r="K44" s="42"/>
    </row>
    <row r="45" spans="2:11" s="41" customFormat="1" ht="249" customHeight="1">
      <c r="B45" s="42">
        <v>11</v>
      </c>
      <c r="C45" s="137" t="s">
        <v>193</v>
      </c>
      <c r="D45" s="137"/>
      <c r="E45" s="137"/>
      <c r="F45" s="138" t="s">
        <v>25</v>
      </c>
      <c r="G45" s="138"/>
      <c r="H45" s="43" t="s">
        <v>23</v>
      </c>
      <c r="I45" s="42"/>
      <c r="J45" s="45"/>
      <c r="K45" s="42"/>
    </row>
    <row r="46" spans="2:11" s="41" customFormat="1" ht="145.65" customHeight="1">
      <c r="B46" s="42">
        <v>12</v>
      </c>
      <c r="C46" s="137" t="s">
        <v>194</v>
      </c>
      <c r="D46" s="137"/>
      <c r="E46" s="137"/>
      <c r="F46" s="138" t="s">
        <v>26</v>
      </c>
      <c r="G46" s="138"/>
      <c r="H46" s="43" t="s">
        <v>23</v>
      </c>
      <c r="I46" s="42"/>
      <c r="J46" s="45"/>
      <c r="K46" s="42"/>
    </row>
    <row r="47" spans="2:11" s="41" customFormat="1" ht="282.64999999999998" customHeight="1">
      <c r="B47" s="42">
        <v>13</v>
      </c>
      <c r="C47" s="137" t="s">
        <v>195</v>
      </c>
      <c r="D47" s="137"/>
      <c r="E47" s="137"/>
      <c r="F47" s="138" t="s">
        <v>27</v>
      </c>
      <c r="G47" s="138"/>
      <c r="H47" s="43" t="s">
        <v>23</v>
      </c>
      <c r="I47" s="42"/>
      <c r="J47" s="45"/>
      <c r="K47" s="42"/>
    </row>
    <row r="48" spans="2:11" s="41" customFormat="1" ht="166.75" customHeight="1">
      <c r="B48" s="42">
        <v>14</v>
      </c>
      <c r="C48" s="137" t="s">
        <v>196</v>
      </c>
      <c r="D48" s="137"/>
      <c r="E48" s="137"/>
      <c r="F48" s="138" t="s">
        <v>28</v>
      </c>
      <c r="G48" s="138"/>
      <c r="H48" s="43" t="s">
        <v>23</v>
      </c>
      <c r="I48" s="42"/>
      <c r="J48" s="45"/>
      <c r="K48" s="42"/>
    </row>
    <row r="49" spans="2:11" s="41" customFormat="1" ht="270.64999999999998" customHeight="1">
      <c r="B49" s="42">
        <v>15</v>
      </c>
      <c r="C49" s="137" t="s">
        <v>197</v>
      </c>
      <c r="D49" s="137"/>
      <c r="E49" s="137"/>
      <c r="F49" s="138" t="s">
        <v>29</v>
      </c>
      <c r="G49" s="138"/>
      <c r="H49" s="42" t="s">
        <v>10</v>
      </c>
      <c r="I49" s="42"/>
      <c r="J49" s="45"/>
      <c r="K49" s="42"/>
    </row>
    <row r="50" spans="2:11" s="41" customFormat="1" ht="200.5" customHeight="1">
      <c r="B50" s="42">
        <v>16</v>
      </c>
      <c r="C50" s="137" t="s">
        <v>198</v>
      </c>
      <c r="D50" s="137"/>
      <c r="E50" s="137"/>
      <c r="F50" s="138" t="s">
        <v>30</v>
      </c>
      <c r="G50" s="138"/>
      <c r="H50" s="42"/>
      <c r="I50" s="42"/>
      <c r="J50" s="45"/>
      <c r="K50" s="42"/>
    </row>
    <row r="51" spans="2:11" s="41" customFormat="1" ht="52.75" customHeight="1">
      <c r="B51" s="42">
        <v>17</v>
      </c>
      <c r="C51" s="143" t="s">
        <v>126</v>
      </c>
      <c r="D51" s="143"/>
      <c r="E51" s="143"/>
      <c r="F51" s="138" t="s">
        <v>127</v>
      </c>
      <c r="G51" s="138"/>
      <c r="H51" s="46"/>
      <c r="I51" s="42"/>
      <c r="J51" s="45"/>
      <c r="K51" s="42"/>
    </row>
    <row r="52" spans="2:11" s="41" customFormat="1" ht="87" customHeight="1">
      <c r="B52" s="42">
        <v>18</v>
      </c>
      <c r="C52" s="137" t="s">
        <v>199</v>
      </c>
      <c r="D52" s="137"/>
      <c r="E52" s="137"/>
      <c r="F52" s="138" t="s">
        <v>31</v>
      </c>
      <c r="G52" s="138"/>
      <c r="H52" s="42" t="s">
        <v>10</v>
      </c>
      <c r="I52" s="42"/>
      <c r="J52" s="45"/>
      <c r="K52" s="42"/>
    </row>
    <row r="53" spans="2:11" s="41" customFormat="1" ht="163.4" customHeight="1">
      <c r="B53" s="42">
        <v>19</v>
      </c>
      <c r="C53" s="137" t="s">
        <v>200</v>
      </c>
      <c r="D53" s="137"/>
      <c r="E53" s="137"/>
      <c r="F53" s="138" t="s">
        <v>32</v>
      </c>
      <c r="G53" s="138"/>
      <c r="H53" s="42" t="s">
        <v>10</v>
      </c>
      <c r="I53" s="44"/>
      <c r="J53" s="45"/>
      <c r="K53" s="32"/>
    </row>
    <row r="54" spans="2:11" s="41" customFormat="1" ht="122.4" customHeight="1">
      <c r="B54" s="42">
        <v>20</v>
      </c>
      <c r="C54" s="137" t="s">
        <v>201</v>
      </c>
      <c r="D54" s="137"/>
      <c r="E54" s="137"/>
      <c r="F54" s="138" t="s">
        <v>33</v>
      </c>
      <c r="G54" s="138"/>
      <c r="H54" s="42" t="s">
        <v>10</v>
      </c>
      <c r="I54" s="44">
        <f>+J101</f>
        <v>0</v>
      </c>
      <c r="J54" s="45"/>
      <c r="K54" s="42"/>
    </row>
    <row r="55" spans="2:11" s="41" customFormat="1" ht="103.75" customHeight="1">
      <c r="B55" s="42">
        <v>21</v>
      </c>
      <c r="C55" s="137" t="s">
        <v>202</v>
      </c>
      <c r="D55" s="137"/>
      <c r="E55" s="137"/>
      <c r="F55" s="138" t="s">
        <v>34</v>
      </c>
      <c r="G55" s="138"/>
      <c r="H55" s="42" t="s">
        <v>10</v>
      </c>
      <c r="I55" s="44">
        <f>+J106</f>
        <v>0</v>
      </c>
      <c r="J55" s="45"/>
      <c r="K55" s="42"/>
    </row>
    <row r="56" spans="2:11" s="41" customFormat="1" ht="214.75" customHeight="1">
      <c r="B56" s="42">
        <v>22</v>
      </c>
      <c r="C56" s="137" t="s">
        <v>203</v>
      </c>
      <c r="D56" s="137"/>
      <c r="E56" s="137"/>
      <c r="F56" s="138" t="s">
        <v>35</v>
      </c>
      <c r="G56" s="138"/>
      <c r="H56" s="42" t="s">
        <v>10</v>
      </c>
      <c r="I56" s="42"/>
      <c r="J56" s="45"/>
      <c r="K56" s="42"/>
    </row>
    <row r="57" spans="2:11" s="41" customFormat="1" ht="32.15" customHeight="1">
      <c r="B57" s="42">
        <v>23</v>
      </c>
      <c r="C57" s="143" t="s">
        <v>128</v>
      </c>
      <c r="D57" s="143"/>
      <c r="E57" s="143"/>
      <c r="F57" s="138"/>
      <c r="G57" s="138"/>
      <c r="H57" s="35"/>
      <c r="I57" s="42"/>
      <c r="J57" s="45"/>
      <c r="K57" s="42"/>
    </row>
    <row r="58" spans="2:11" s="41" customFormat="1" ht="64.400000000000006" customHeight="1">
      <c r="B58" s="42">
        <v>24</v>
      </c>
      <c r="C58" s="137" t="s">
        <v>204</v>
      </c>
      <c r="D58" s="137"/>
      <c r="E58" s="137"/>
      <c r="F58" s="138" t="s">
        <v>36</v>
      </c>
      <c r="G58" s="138"/>
      <c r="H58" s="42"/>
      <c r="I58" s="42"/>
      <c r="J58" s="45"/>
      <c r="K58" s="33"/>
    </row>
    <row r="59" spans="2:11" s="41" customFormat="1" ht="102.65" customHeight="1">
      <c r="B59" s="42">
        <v>25</v>
      </c>
      <c r="C59" s="137" t="s">
        <v>205</v>
      </c>
      <c r="D59" s="137"/>
      <c r="E59" s="137"/>
      <c r="F59" s="138" t="s">
        <v>37</v>
      </c>
      <c r="G59" s="138"/>
      <c r="H59" s="43" t="s">
        <v>23</v>
      </c>
      <c r="I59" s="44"/>
      <c r="J59" s="45"/>
      <c r="K59" s="32"/>
    </row>
    <row r="60" spans="2:11" s="41" customFormat="1" ht="216.65" customHeight="1">
      <c r="B60" s="42">
        <v>26</v>
      </c>
      <c r="C60" s="137" t="s">
        <v>206</v>
      </c>
      <c r="D60" s="137"/>
      <c r="E60" s="137"/>
      <c r="F60" s="138" t="s">
        <v>38</v>
      </c>
      <c r="G60" s="138"/>
      <c r="H60" s="43" t="s">
        <v>23</v>
      </c>
      <c r="I60" s="44">
        <v>0</v>
      </c>
      <c r="J60" s="45"/>
      <c r="K60" s="42"/>
    </row>
    <row r="61" spans="2:11" s="41" customFormat="1" ht="180.65" customHeight="1">
      <c r="B61" s="42">
        <v>27</v>
      </c>
      <c r="C61" s="137" t="s">
        <v>207</v>
      </c>
      <c r="D61" s="137"/>
      <c r="E61" s="137"/>
      <c r="F61" s="138" t="s">
        <v>39</v>
      </c>
      <c r="G61" s="138"/>
      <c r="H61" s="43" t="s">
        <v>23</v>
      </c>
      <c r="I61" s="42">
        <v>0</v>
      </c>
      <c r="J61" s="45"/>
      <c r="K61" s="42"/>
    </row>
    <row r="62" spans="2:11" s="41" customFormat="1" ht="153" customHeight="1">
      <c r="B62" s="42">
        <v>28</v>
      </c>
      <c r="C62" s="137" t="s">
        <v>40</v>
      </c>
      <c r="D62" s="137"/>
      <c r="E62" s="137"/>
      <c r="F62" s="138" t="s">
        <v>41</v>
      </c>
      <c r="G62" s="138"/>
      <c r="H62" s="43" t="s">
        <v>10</v>
      </c>
      <c r="I62" s="42"/>
      <c r="J62" s="45"/>
      <c r="K62" s="42"/>
    </row>
    <row r="63" spans="2:11" s="41" customFormat="1" ht="111.65" customHeight="1">
      <c r="B63" s="42">
        <v>29</v>
      </c>
      <c r="C63" s="137" t="s">
        <v>208</v>
      </c>
      <c r="D63" s="137"/>
      <c r="E63" s="137"/>
      <c r="F63" s="138" t="s">
        <v>42</v>
      </c>
      <c r="G63" s="138"/>
      <c r="H63" s="43" t="s">
        <v>10</v>
      </c>
      <c r="I63" s="44"/>
      <c r="J63" s="45"/>
      <c r="K63" s="42"/>
    </row>
    <row r="64" spans="2:11" s="41" customFormat="1" ht="241.75" customHeight="1">
      <c r="B64" s="42">
        <v>30</v>
      </c>
      <c r="C64" s="137" t="s">
        <v>209</v>
      </c>
      <c r="D64" s="137"/>
      <c r="E64" s="137"/>
      <c r="F64" s="138" t="s">
        <v>43</v>
      </c>
      <c r="G64" s="138"/>
      <c r="H64" s="43" t="s">
        <v>23</v>
      </c>
      <c r="I64" s="44"/>
      <c r="J64" s="45"/>
      <c r="K64" s="42"/>
    </row>
    <row r="65" spans="2:11" s="41" customFormat="1" ht="249" customHeight="1">
      <c r="B65" s="42">
        <v>31</v>
      </c>
      <c r="C65" s="137" t="s">
        <v>129</v>
      </c>
      <c r="D65" s="137"/>
      <c r="E65" s="137"/>
      <c r="F65" s="138" t="s">
        <v>44</v>
      </c>
      <c r="G65" s="138"/>
      <c r="H65" s="43" t="s">
        <v>45</v>
      </c>
      <c r="I65" s="44"/>
      <c r="J65" s="45"/>
      <c r="K65" s="42"/>
    </row>
    <row r="66" spans="2:11" s="41" customFormat="1" ht="138" customHeight="1">
      <c r="B66" s="42">
        <v>32</v>
      </c>
      <c r="C66" s="137" t="s">
        <v>210</v>
      </c>
      <c r="D66" s="137"/>
      <c r="E66" s="137"/>
      <c r="F66" s="138" t="s">
        <v>46</v>
      </c>
      <c r="G66" s="138"/>
      <c r="H66" s="43" t="s">
        <v>47</v>
      </c>
      <c r="I66" s="44"/>
      <c r="J66" s="45"/>
      <c r="K66" s="42"/>
    </row>
    <row r="67" spans="2:11" s="41" customFormat="1" ht="166.75" customHeight="1">
      <c r="B67" s="42">
        <v>33</v>
      </c>
      <c r="C67" s="137" t="s">
        <v>211</v>
      </c>
      <c r="D67" s="137"/>
      <c r="E67" s="137"/>
      <c r="F67" s="138" t="s">
        <v>48</v>
      </c>
      <c r="G67" s="138"/>
      <c r="H67" s="43" t="s">
        <v>45</v>
      </c>
      <c r="I67" s="44"/>
      <c r="J67" s="45"/>
      <c r="K67" s="42"/>
    </row>
    <row r="68" spans="2:11" s="41" customFormat="1" ht="165" customHeight="1">
      <c r="B68" s="42">
        <v>34</v>
      </c>
      <c r="C68" s="137" t="s">
        <v>212</v>
      </c>
      <c r="D68" s="137"/>
      <c r="E68" s="137"/>
      <c r="F68" s="138" t="s">
        <v>49</v>
      </c>
      <c r="G68" s="138"/>
      <c r="H68" s="43" t="s">
        <v>21</v>
      </c>
      <c r="I68" s="42"/>
      <c r="J68" s="45"/>
      <c r="K68" s="42"/>
    </row>
    <row r="69" spans="2:11" s="41" customFormat="1" ht="409.5" customHeight="1">
      <c r="B69" s="42">
        <v>35</v>
      </c>
      <c r="C69" s="137" t="s">
        <v>213</v>
      </c>
      <c r="D69" s="137"/>
      <c r="E69" s="137"/>
      <c r="F69" s="138" t="s">
        <v>50</v>
      </c>
      <c r="G69" s="138"/>
      <c r="H69" s="43" t="s">
        <v>17</v>
      </c>
      <c r="I69" s="42"/>
      <c r="J69" s="45"/>
      <c r="K69" s="42"/>
    </row>
    <row r="70" spans="2:11" s="41" customFormat="1" ht="201" customHeight="1">
      <c r="B70" s="42">
        <v>36</v>
      </c>
      <c r="C70" s="137" t="s">
        <v>214</v>
      </c>
      <c r="D70" s="137"/>
      <c r="E70" s="137"/>
      <c r="F70" s="138" t="s">
        <v>51</v>
      </c>
      <c r="G70" s="138"/>
      <c r="H70" s="42" t="s">
        <v>14</v>
      </c>
      <c r="I70" s="42"/>
      <c r="J70" s="45"/>
      <c r="K70" s="42"/>
    </row>
    <row r="71" spans="2:11" s="41" customFormat="1" ht="201" customHeight="1">
      <c r="B71" s="42">
        <v>37</v>
      </c>
      <c r="C71" s="137" t="s">
        <v>215</v>
      </c>
      <c r="D71" s="137"/>
      <c r="E71" s="137"/>
      <c r="F71" s="138" t="s">
        <v>52</v>
      </c>
      <c r="G71" s="138"/>
      <c r="H71" s="42" t="s">
        <v>14</v>
      </c>
      <c r="I71" s="42"/>
      <c r="J71" s="45"/>
      <c r="K71" s="42"/>
    </row>
    <row r="72" spans="2:11" s="41" customFormat="1" ht="141" customHeight="1">
      <c r="B72" s="42">
        <v>38</v>
      </c>
      <c r="C72" s="137" t="s">
        <v>53</v>
      </c>
      <c r="D72" s="137"/>
      <c r="E72" s="137"/>
      <c r="F72" s="144" t="s">
        <v>54</v>
      </c>
      <c r="G72" s="144"/>
      <c r="H72" s="42" t="s">
        <v>14</v>
      </c>
      <c r="I72" s="39"/>
      <c r="J72" s="45"/>
      <c r="K72" s="42"/>
    </row>
    <row r="73" spans="2:11" s="41" customFormat="1" ht="228.65" customHeight="1">
      <c r="B73" s="42">
        <v>39</v>
      </c>
      <c r="C73" s="137" t="s">
        <v>55</v>
      </c>
      <c r="D73" s="137"/>
      <c r="E73" s="137"/>
      <c r="F73" s="144" t="s">
        <v>56</v>
      </c>
      <c r="G73" s="144"/>
      <c r="H73" s="42" t="s">
        <v>14</v>
      </c>
      <c r="I73" s="39"/>
      <c r="J73" s="45"/>
      <c r="K73" s="42"/>
    </row>
    <row r="74" spans="2:11" s="41" customFormat="1" ht="228.65" customHeight="1">
      <c r="B74" s="42">
        <v>40</v>
      </c>
      <c r="C74" s="145" t="s">
        <v>130</v>
      </c>
      <c r="D74" s="145"/>
      <c r="E74" s="145"/>
      <c r="F74" s="144" t="s">
        <v>58</v>
      </c>
      <c r="G74" s="144"/>
      <c r="H74" s="42" t="s">
        <v>59</v>
      </c>
      <c r="I74" s="39"/>
      <c r="J74" s="45"/>
      <c r="K74" s="42"/>
    </row>
    <row r="75" spans="2:11" s="41" customFormat="1" ht="228.65" customHeight="1">
      <c r="B75" s="42">
        <v>41</v>
      </c>
      <c r="C75" s="137" t="s">
        <v>60</v>
      </c>
      <c r="D75" s="137"/>
      <c r="E75" s="137"/>
      <c r="F75" s="138" t="s">
        <v>61</v>
      </c>
      <c r="G75" s="138"/>
      <c r="H75" s="32" t="s">
        <v>62</v>
      </c>
      <c r="I75" s="42"/>
      <c r="J75" s="45"/>
      <c r="K75" s="42"/>
    </row>
    <row r="76" spans="2:11" s="41" customFormat="1" ht="201" customHeight="1">
      <c r="B76" s="42">
        <v>42</v>
      </c>
      <c r="C76" s="145" t="s">
        <v>63</v>
      </c>
      <c r="D76" s="145"/>
      <c r="E76" s="145"/>
      <c r="F76" s="138" t="s">
        <v>64</v>
      </c>
      <c r="G76" s="138"/>
      <c r="H76" s="32" t="s">
        <v>62</v>
      </c>
      <c r="I76" s="42"/>
      <c r="J76" s="45"/>
      <c r="K76" s="42"/>
    </row>
    <row r="77" spans="2:11" s="41" customFormat="1" ht="145.65" customHeight="1">
      <c r="B77" s="42">
        <v>43</v>
      </c>
      <c r="C77" s="137" t="s">
        <v>131</v>
      </c>
      <c r="D77" s="137"/>
      <c r="E77" s="137"/>
      <c r="F77" s="138" t="s">
        <v>64</v>
      </c>
      <c r="G77" s="138"/>
      <c r="H77" s="32" t="s">
        <v>23</v>
      </c>
      <c r="I77" s="42"/>
      <c r="J77" s="45"/>
      <c r="K77" s="42"/>
    </row>
    <row r="78" spans="2:11" s="41" customFormat="1" ht="161.5" customHeight="1">
      <c r="B78" s="42">
        <v>44</v>
      </c>
      <c r="C78" s="137" t="s">
        <v>132</v>
      </c>
      <c r="D78" s="137"/>
      <c r="E78" s="137"/>
      <c r="F78" s="138" t="s">
        <v>67</v>
      </c>
      <c r="G78" s="138"/>
      <c r="H78" s="32" t="s">
        <v>14</v>
      </c>
      <c r="I78" s="42"/>
      <c r="J78" s="45"/>
      <c r="K78" s="42"/>
    </row>
    <row r="79" spans="2:11" s="41" customFormat="1" ht="161.5" customHeight="1">
      <c r="B79" s="42">
        <v>45</v>
      </c>
      <c r="C79" s="137" t="s">
        <v>72</v>
      </c>
      <c r="D79" s="137"/>
      <c r="E79" s="137"/>
      <c r="F79" s="138" t="s">
        <v>73</v>
      </c>
      <c r="G79" s="138"/>
      <c r="H79" s="32" t="s">
        <v>68</v>
      </c>
      <c r="I79" s="44">
        <f>+J111</f>
        <v>0</v>
      </c>
      <c r="J79" s="45"/>
      <c r="K79" s="42"/>
    </row>
    <row r="80" spans="2:11" s="41" customFormat="1" ht="136.4" customHeight="1">
      <c r="B80" s="42">
        <v>46</v>
      </c>
      <c r="C80" s="137" t="s">
        <v>133</v>
      </c>
      <c r="D80" s="137"/>
      <c r="E80" s="137"/>
      <c r="F80" s="138" t="s">
        <v>93</v>
      </c>
      <c r="G80" s="138"/>
      <c r="H80" s="32" t="s">
        <v>14</v>
      </c>
      <c r="I80" s="44">
        <v>0</v>
      </c>
      <c r="J80" s="45"/>
      <c r="K80" s="42"/>
    </row>
    <row r="81" spans="2:11" s="41" customFormat="1" ht="168" customHeight="1">
      <c r="B81" s="42">
        <v>47</v>
      </c>
      <c r="C81" s="137" t="s">
        <v>76</v>
      </c>
      <c r="D81" s="137"/>
      <c r="E81" s="137"/>
      <c r="F81" s="138" t="s">
        <v>77</v>
      </c>
      <c r="G81" s="138"/>
      <c r="H81" s="32" t="s">
        <v>59</v>
      </c>
      <c r="I81" s="44"/>
      <c r="J81" s="45"/>
      <c r="K81" s="42">
        <v>0</v>
      </c>
    </row>
    <row r="82" spans="2:11" s="41" customFormat="1" ht="176.4" customHeight="1">
      <c r="B82" s="42">
        <v>48</v>
      </c>
      <c r="C82" s="137" t="s">
        <v>134</v>
      </c>
      <c r="D82" s="137"/>
      <c r="E82" s="137"/>
      <c r="F82" s="146" t="s">
        <v>70</v>
      </c>
      <c r="G82" s="147"/>
      <c r="H82" s="31" t="s">
        <v>135</v>
      </c>
      <c r="I82" s="47"/>
      <c r="J82" s="47"/>
      <c r="K82" s="47"/>
    </row>
    <row r="83" spans="2:11" s="41" customFormat="1" ht="162.65" customHeight="1">
      <c r="B83" s="42">
        <v>49</v>
      </c>
      <c r="C83" s="145" t="s">
        <v>74</v>
      </c>
      <c r="D83" s="145"/>
      <c r="E83" s="145"/>
      <c r="F83" s="146" t="s">
        <v>136</v>
      </c>
      <c r="G83" s="147"/>
      <c r="H83" s="31" t="s">
        <v>12</v>
      </c>
      <c r="I83" s="31"/>
      <c r="J83" s="31"/>
      <c r="K83" s="31"/>
    </row>
    <row r="84" spans="2:11" s="41" customFormat="1" ht="196.4" customHeight="1">
      <c r="B84" s="42">
        <v>50</v>
      </c>
      <c r="C84" s="145" t="s">
        <v>82</v>
      </c>
      <c r="D84" s="145"/>
      <c r="E84" s="145"/>
      <c r="F84" s="146" t="s">
        <v>95</v>
      </c>
      <c r="G84" s="147"/>
      <c r="H84" s="31" t="s">
        <v>135</v>
      </c>
      <c r="I84" s="31"/>
      <c r="J84" s="31"/>
      <c r="K84" s="31"/>
    </row>
    <row r="85" spans="2:11" s="41" customFormat="1" ht="23">
      <c r="B85" s="149" t="s">
        <v>137</v>
      </c>
      <c r="C85" s="150"/>
      <c r="D85" s="151"/>
      <c r="E85" s="48" t="s">
        <v>138</v>
      </c>
      <c r="F85" s="48"/>
      <c r="G85" s="48" t="s">
        <v>139</v>
      </c>
      <c r="H85" s="48" t="s">
        <v>140</v>
      </c>
      <c r="I85" s="46" t="s">
        <v>141</v>
      </c>
      <c r="J85" s="48" t="s">
        <v>4</v>
      </c>
      <c r="K85" s="48" t="s">
        <v>3</v>
      </c>
    </row>
    <row r="86" spans="2:11" s="41" customFormat="1" ht="23">
      <c r="B86" s="46"/>
      <c r="C86" s="46"/>
      <c r="D86" s="46"/>
      <c r="E86" s="48"/>
      <c r="F86" s="48"/>
      <c r="G86" s="48"/>
      <c r="H86" s="48"/>
      <c r="I86" s="46"/>
      <c r="J86" s="48"/>
      <c r="K86" s="48"/>
    </row>
    <row r="87" spans="2:11" s="41" customFormat="1" ht="14.4" customHeight="1">
      <c r="B87" s="49"/>
      <c r="C87" s="46"/>
      <c r="D87" s="46"/>
      <c r="E87" s="48"/>
      <c r="F87" s="48"/>
      <c r="G87" s="48"/>
      <c r="H87" s="48"/>
      <c r="I87" s="46"/>
      <c r="J87" s="48"/>
      <c r="K87" s="48"/>
    </row>
    <row r="88" spans="2:11" s="41" customFormat="1" ht="23">
      <c r="B88" s="143" t="s">
        <v>142</v>
      </c>
      <c r="C88" s="143"/>
      <c r="D88" s="143"/>
      <c r="E88" s="143"/>
      <c r="F88" s="50"/>
      <c r="G88" s="50"/>
      <c r="H88" s="50"/>
      <c r="I88" s="43"/>
      <c r="J88" s="49"/>
      <c r="K88" s="48"/>
    </row>
    <row r="89" spans="2:11" s="41" customFormat="1" ht="23">
      <c r="B89" s="148" t="s">
        <v>120</v>
      </c>
      <c r="C89" s="148"/>
      <c r="D89" s="148"/>
      <c r="E89" s="46">
        <v>0</v>
      </c>
      <c r="F89" s="50"/>
      <c r="G89" s="43"/>
      <c r="H89" s="43"/>
      <c r="I89" s="51"/>
      <c r="J89" s="52">
        <f>I89*H89*G89*E89</f>
        <v>0</v>
      </c>
      <c r="K89" s="48"/>
    </row>
    <row r="90" spans="2:11" s="41" customFormat="1" ht="23">
      <c r="B90" s="152" t="s">
        <v>143</v>
      </c>
      <c r="C90" s="152"/>
      <c r="D90" s="152"/>
      <c r="E90" s="40"/>
      <c r="F90" s="50"/>
      <c r="G90" s="50"/>
      <c r="H90" s="50"/>
      <c r="I90" s="51"/>
      <c r="J90" s="52">
        <f>SUM(J89:J89)</f>
        <v>0</v>
      </c>
      <c r="K90" s="43" t="s">
        <v>17</v>
      </c>
    </row>
    <row r="91" spans="2:11" s="41" customFormat="1" ht="23">
      <c r="B91" s="43"/>
      <c r="C91" s="53"/>
      <c r="D91" s="43"/>
      <c r="E91" s="40"/>
      <c r="F91" s="50"/>
      <c r="G91" s="50"/>
      <c r="H91" s="50"/>
      <c r="I91" s="51"/>
      <c r="J91" s="43"/>
      <c r="K91" s="43"/>
    </row>
    <row r="92" spans="2:11" s="41" customFormat="1">
      <c r="B92" s="33"/>
      <c r="C92" s="32"/>
      <c r="D92" s="32"/>
      <c r="E92" s="34"/>
      <c r="F92" s="34"/>
      <c r="G92" s="34"/>
      <c r="H92" s="34"/>
      <c r="I92" s="32"/>
      <c r="J92" s="34"/>
      <c r="K92" s="33"/>
    </row>
    <row r="93" spans="2:11" s="41" customFormat="1">
      <c r="B93" s="155" t="s">
        <v>286</v>
      </c>
      <c r="C93" s="155"/>
      <c r="D93" s="155"/>
      <c r="E93" s="54"/>
      <c r="F93" s="54"/>
      <c r="G93" s="34"/>
      <c r="H93" s="34"/>
      <c r="I93" s="32"/>
      <c r="J93" s="34"/>
      <c r="K93" s="33"/>
    </row>
    <row r="94" spans="2:11" s="41" customFormat="1">
      <c r="B94" s="154" t="s">
        <v>144</v>
      </c>
      <c r="C94" s="154"/>
      <c r="D94" s="154"/>
      <c r="E94" s="55"/>
      <c r="F94" s="55"/>
      <c r="G94" s="34"/>
      <c r="H94" s="34"/>
      <c r="I94" s="32"/>
      <c r="J94" s="56">
        <f>+J21</f>
        <v>0</v>
      </c>
      <c r="K94" s="33"/>
    </row>
    <row r="95" spans="2:11" s="41" customFormat="1">
      <c r="B95" s="154" t="s">
        <v>145</v>
      </c>
      <c r="C95" s="154"/>
      <c r="D95" s="154"/>
      <c r="E95" s="55"/>
      <c r="F95" s="55"/>
      <c r="G95" s="34"/>
      <c r="H95" s="34"/>
      <c r="I95" s="32"/>
      <c r="J95" s="56">
        <f>J94*0.1</f>
        <v>0</v>
      </c>
      <c r="K95" s="33"/>
    </row>
    <row r="96" spans="2:11" s="41" customFormat="1">
      <c r="B96" s="153" t="s">
        <v>143</v>
      </c>
      <c r="C96" s="153"/>
      <c r="D96" s="153"/>
      <c r="E96" s="55"/>
      <c r="F96" s="55"/>
      <c r="G96" s="34"/>
      <c r="H96" s="34"/>
      <c r="I96" s="32"/>
      <c r="J96" s="56">
        <f>SUM(J94:J95)</f>
        <v>0</v>
      </c>
      <c r="K96" s="32"/>
    </row>
    <row r="97" spans="1:30" s="41" customFormat="1">
      <c r="B97" s="153" t="s">
        <v>143</v>
      </c>
      <c r="C97" s="153"/>
      <c r="D97" s="153"/>
      <c r="E97" s="55"/>
      <c r="F97" s="55"/>
      <c r="G97" s="34"/>
      <c r="H97" s="34"/>
      <c r="I97" s="32"/>
      <c r="J97" s="56">
        <f>ROUND(J96,0)</f>
        <v>0</v>
      </c>
      <c r="K97" s="32" t="s">
        <v>23</v>
      </c>
    </row>
    <row r="98" spans="1:30" s="41" customFormat="1">
      <c r="B98" s="155"/>
      <c r="C98" s="155"/>
      <c r="D98" s="155"/>
      <c r="E98" s="24"/>
      <c r="F98" s="34"/>
      <c r="G98" s="34"/>
      <c r="H98" s="34"/>
      <c r="I98" s="39"/>
      <c r="J98" s="32"/>
      <c r="K98" s="32"/>
    </row>
    <row r="99" spans="1:30" s="41" customFormat="1">
      <c r="B99" s="154"/>
      <c r="C99" s="154"/>
      <c r="D99" s="154"/>
      <c r="E99" s="24"/>
      <c r="F99" s="24"/>
      <c r="G99" s="34"/>
      <c r="H99" s="34"/>
      <c r="I99" s="32"/>
      <c r="J99" s="56"/>
      <c r="K99" s="32"/>
    </row>
    <row r="100" spans="1:30" s="41" customFormat="1">
      <c r="B100" s="154"/>
      <c r="C100" s="154"/>
      <c r="D100" s="154"/>
      <c r="E100" s="24"/>
      <c r="F100" s="24"/>
      <c r="G100" s="34"/>
      <c r="H100" s="34"/>
      <c r="I100" s="32"/>
      <c r="J100" s="56"/>
      <c r="K100" s="32"/>
    </row>
    <row r="101" spans="1:30" s="41" customFormat="1">
      <c r="B101" s="153"/>
      <c r="C101" s="153"/>
      <c r="D101" s="153"/>
      <c r="E101" s="24"/>
      <c r="F101" s="24"/>
      <c r="G101" s="34"/>
      <c r="H101" s="34"/>
      <c r="I101" s="32"/>
      <c r="J101" s="56"/>
      <c r="K101" s="32"/>
    </row>
    <row r="102" spans="1:30" s="41" customFormat="1">
      <c r="B102" s="25"/>
      <c r="C102" s="57"/>
      <c r="D102" s="57"/>
      <c r="E102" s="24"/>
      <c r="F102" s="24"/>
      <c r="G102" s="34"/>
      <c r="H102" s="34"/>
      <c r="I102" s="32"/>
      <c r="J102" s="56"/>
      <c r="K102" s="32"/>
    </row>
    <row r="103" spans="1:30" s="41" customFormat="1">
      <c r="B103" s="139"/>
      <c r="C103" s="139"/>
      <c r="D103" s="139"/>
      <c r="E103" s="139"/>
      <c r="F103" s="24"/>
      <c r="G103" s="34"/>
      <c r="H103" s="34"/>
      <c r="I103" s="32"/>
      <c r="J103" s="56"/>
      <c r="K103" s="32"/>
    </row>
    <row r="104" spans="1:30" s="41" customFormat="1">
      <c r="B104" s="154"/>
      <c r="C104" s="154"/>
      <c r="D104" s="154"/>
      <c r="E104" s="24"/>
      <c r="F104" s="24"/>
      <c r="G104" s="34"/>
      <c r="H104" s="34"/>
      <c r="I104" s="32"/>
      <c r="J104" s="56"/>
    </row>
    <row r="105" spans="1:30" s="41" customFormat="1">
      <c r="B105" s="154"/>
      <c r="C105" s="154"/>
      <c r="D105" s="154"/>
      <c r="E105" s="24"/>
      <c r="F105" s="24"/>
      <c r="G105" s="141"/>
      <c r="H105" s="141"/>
      <c r="I105" s="141"/>
      <c r="J105" s="56"/>
      <c r="K105" s="33"/>
    </row>
    <row r="106" spans="1:30" s="41" customFormat="1">
      <c r="B106" s="154"/>
      <c r="C106" s="154"/>
      <c r="D106" s="154"/>
      <c r="E106" s="54"/>
      <c r="F106" s="54"/>
      <c r="G106" s="54"/>
      <c r="H106" s="34"/>
      <c r="I106" s="32"/>
      <c r="J106" s="56"/>
      <c r="K106" s="33"/>
    </row>
    <row r="107" spans="1:30">
      <c r="B107" s="33"/>
      <c r="C107" s="32"/>
      <c r="D107" s="32"/>
      <c r="E107" s="34"/>
      <c r="F107" s="34"/>
      <c r="G107" s="34"/>
      <c r="H107" s="34"/>
      <c r="I107" s="32"/>
      <c r="J107" s="34"/>
      <c r="K107" s="34"/>
    </row>
    <row r="108" spans="1:30">
      <c r="B108" s="155"/>
      <c r="C108" s="155"/>
      <c r="D108" s="155"/>
      <c r="E108" s="24"/>
      <c r="F108" s="24"/>
      <c r="G108" s="34"/>
      <c r="H108" s="34"/>
      <c r="I108" s="32"/>
      <c r="J108" s="34"/>
      <c r="K108" s="34"/>
    </row>
    <row r="109" spans="1:30">
      <c r="B109" s="154"/>
      <c r="C109" s="154"/>
      <c r="D109" s="154"/>
      <c r="E109" s="24"/>
      <c r="F109" s="24"/>
      <c r="G109" s="141"/>
      <c r="H109" s="141"/>
      <c r="I109" s="141"/>
      <c r="J109" s="56"/>
      <c r="K109" s="32"/>
    </row>
    <row r="110" spans="1:30" s="34" customFormat="1">
      <c r="A110" s="58"/>
      <c r="B110" s="33"/>
      <c r="C110" s="32"/>
      <c r="D110" s="32"/>
      <c r="I110" s="32"/>
      <c r="J110" s="56"/>
      <c r="L110" s="23"/>
      <c r="M110" s="23"/>
      <c r="N110" s="23"/>
      <c r="O110" s="23"/>
      <c r="P110" s="23"/>
      <c r="Q110" s="23"/>
      <c r="R110" s="23"/>
      <c r="S110" s="23"/>
      <c r="T110" s="23"/>
      <c r="U110" s="23"/>
      <c r="V110" s="23"/>
      <c r="W110" s="23"/>
      <c r="X110" s="23"/>
      <c r="Y110" s="23"/>
      <c r="Z110" s="23"/>
      <c r="AA110" s="23"/>
      <c r="AB110" s="23"/>
      <c r="AC110" s="23"/>
      <c r="AD110" s="23"/>
    </row>
    <row r="111" spans="1:30" s="34" customFormat="1">
      <c r="A111" s="58"/>
      <c r="B111" s="33"/>
      <c r="C111" s="32"/>
      <c r="D111" s="32"/>
      <c r="I111" s="32"/>
      <c r="J111" s="56"/>
      <c r="K111" s="32"/>
      <c r="L111" s="23"/>
      <c r="M111" s="23"/>
      <c r="N111" s="23"/>
      <c r="O111" s="23"/>
      <c r="P111" s="23"/>
      <c r="Q111" s="23"/>
      <c r="R111" s="23"/>
      <c r="S111" s="23"/>
      <c r="T111" s="23"/>
      <c r="U111" s="23"/>
      <c r="V111" s="23"/>
      <c r="W111" s="23"/>
      <c r="X111" s="23"/>
      <c r="Y111" s="23"/>
      <c r="Z111" s="23"/>
      <c r="AA111" s="23"/>
      <c r="AB111" s="23"/>
      <c r="AC111" s="23"/>
      <c r="AD111" s="23"/>
    </row>
    <row r="112" spans="1:30">
      <c r="J112" s="56"/>
    </row>
  </sheetData>
  <mergeCells count="136">
    <mergeCell ref="G105:I105"/>
    <mergeCell ref="B106:D106"/>
    <mergeCell ref="B108:D108"/>
    <mergeCell ref="B109:D109"/>
    <mergeCell ref="G109:I109"/>
    <mergeCell ref="B99:D99"/>
    <mergeCell ref="B100:D100"/>
    <mergeCell ref="B101:D101"/>
    <mergeCell ref="B103:E103"/>
    <mergeCell ref="B104:D104"/>
    <mergeCell ref="B105:D105"/>
    <mergeCell ref="B93:D93"/>
    <mergeCell ref="B94:D94"/>
    <mergeCell ref="B95:D95"/>
    <mergeCell ref="B96:D96"/>
    <mergeCell ref="B97:D97"/>
    <mergeCell ref="B98:D98"/>
    <mergeCell ref="C84:E84"/>
    <mergeCell ref="F84:G84"/>
    <mergeCell ref="B85:D85"/>
    <mergeCell ref="B88:E88"/>
    <mergeCell ref="B89:D89"/>
    <mergeCell ref="B90:D90"/>
    <mergeCell ref="C81:E81"/>
    <mergeCell ref="F81:G81"/>
    <mergeCell ref="C82:E82"/>
    <mergeCell ref="F82:G82"/>
    <mergeCell ref="C83:E83"/>
    <mergeCell ref="F83:G83"/>
    <mergeCell ref="C78:E78"/>
    <mergeCell ref="F78:G78"/>
    <mergeCell ref="C79:E79"/>
    <mergeCell ref="F79:G79"/>
    <mergeCell ref="C80:E80"/>
    <mergeCell ref="F80:G80"/>
    <mergeCell ref="C75:E75"/>
    <mergeCell ref="F75:G75"/>
    <mergeCell ref="C76:E76"/>
    <mergeCell ref="F76:G76"/>
    <mergeCell ref="C77:E77"/>
    <mergeCell ref="F77:G77"/>
    <mergeCell ref="C72:E72"/>
    <mergeCell ref="F72:G72"/>
    <mergeCell ref="C73:E73"/>
    <mergeCell ref="F73:G73"/>
    <mergeCell ref="C74:E74"/>
    <mergeCell ref="F74:G74"/>
    <mergeCell ref="C69:E69"/>
    <mergeCell ref="F69:G69"/>
    <mergeCell ref="C70:E70"/>
    <mergeCell ref="F70:G70"/>
    <mergeCell ref="C71:E71"/>
    <mergeCell ref="F71:G71"/>
    <mergeCell ref="C66:E66"/>
    <mergeCell ref="F66:G66"/>
    <mergeCell ref="C67:E67"/>
    <mergeCell ref="F67:G67"/>
    <mergeCell ref="C68:E68"/>
    <mergeCell ref="F68:G68"/>
    <mergeCell ref="C63:E63"/>
    <mergeCell ref="F63:G63"/>
    <mergeCell ref="C64:E64"/>
    <mergeCell ref="F64:G64"/>
    <mergeCell ref="C65:E65"/>
    <mergeCell ref="F65:G65"/>
    <mergeCell ref="C60:E60"/>
    <mergeCell ref="F60:G60"/>
    <mergeCell ref="C61:E61"/>
    <mergeCell ref="F61:G61"/>
    <mergeCell ref="C62:E62"/>
    <mergeCell ref="F62:G62"/>
    <mergeCell ref="C57:E57"/>
    <mergeCell ref="F57:G57"/>
    <mergeCell ref="C58:E58"/>
    <mergeCell ref="F58:G58"/>
    <mergeCell ref="C59:E59"/>
    <mergeCell ref="F59:G59"/>
    <mergeCell ref="C54:E54"/>
    <mergeCell ref="F54:G54"/>
    <mergeCell ref="C55:E55"/>
    <mergeCell ref="F55:G55"/>
    <mergeCell ref="C56:E56"/>
    <mergeCell ref="F56:G56"/>
    <mergeCell ref="C51:E51"/>
    <mergeCell ref="F51:G51"/>
    <mergeCell ref="C52:E52"/>
    <mergeCell ref="F52:G52"/>
    <mergeCell ref="C53:E53"/>
    <mergeCell ref="F53:G53"/>
    <mergeCell ref="C48:E48"/>
    <mergeCell ref="F48:G48"/>
    <mergeCell ref="C49:E49"/>
    <mergeCell ref="F49:G49"/>
    <mergeCell ref="C50:E50"/>
    <mergeCell ref="F50:G50"/>
    <mergeCell ref="C45:E45"/>
    <mergeCell ref="F45:G45"/>
    <mergeCell ref="C46:E46"/>
    <mergeCell ref="F46:G46"/>
    <mergeCell ref="C47:E47"/>
    <mergeCell ref="F47:G47"/>
    <mergeCell ref="C42:E42"/>
    <mergeCell ref="F42:G42"/>
    <mergeCell ref="C43:E43"/>
    <mergeCell ref="F43:G43"/>
    <mergeCell ref="C44:E44"/>
    <mergeCell ref="F44:G44"/>
    <mergeCell ref="C40:E40"/>
    <mergeCell ref="F40:G40"/>
    <mergeCell ref="C41:E41"/>
    <mergeCell ref="F41:G41"/>
    <mergeCell ref="C36:E36"/>
    <mergeCell ref="F36:G36"/>
    <mergeCell ref="C37:E37"/>
    <mergeCell ref="F37:G37"/>
    <mergeCell ref="C38:E38"/>
    <mergeCell ref="F38:G38"/>
    <mergeCell ref="C27:D27"/>
    <mergeCell ref="B32:J32"/>
    <mergeCell ref="C34:E34"/>
    <mergeCell ref="F34:G34"/>
    <mergeCell ref="C35:E35"/>
    <mergeCell ref="F35:G35"/>
    <mergeCell ref="B15:K15"/>
    <mergeCell ref="C25:D25"/>
    <mergeCell ref="C39:E39"/>
    <mergeCell ref="F39:G39"/>
    <mergeCell ref="E9:K9"/>
    <mergeCell ref="B13:B14"/>
    <mergeCell ref="C13:C14"/>
    <mergeCell ref="D13:D14"/>
    <mergeCell ref="E13:E14"/>
    <mergeCell ref="G13:I13"/>
    <mergeCell ref="J13:J14"/>
    <mergeCell ref="K13:K14"/>
    <mergeCell ref="C26:D26"/>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3037DE-A1B2-4B18-99E5-867E75FC1D8A}">
  <sheetPr>
    <tabColor rgb="FFFFFF00"/>
  </sheetPr>
  <dimension ref="A2:AD112"/>
  <sheetViews>
    <sheetView zoomScale="70" zoomScaleNormal="70" workbookViewId="0">
      <selection activeCell="J16" sqref="J16:K16"/>
    </sheetView>
  </sheetViews>
  <sheetFormatPr defaultColWidth="8.90625" defaultRowHeight="21.5"/>
  <cols>
    <col min="1" max="1" width="8.90625" style="23"/>
    <col min="2" max="2" width="29.90625" style="22" customWidth="1"/>
    <col min="3" max="3" width="21.90625" style="21" customWidth="1"/>
    <col min="4" max="4" width="23.453125" style="21" customWidth="1"/>
    <col min="5" max="5" width="47.08984375" style="23" customWidth="1"/>
    <col min="6" max="6" width="14.90625" style="23" customWidth="1"/>
    <col min="7" max="7" width="12.90625" style="23" customWidth="1"/>
    <col min="8" max="8" width="13.54296875" style="23" customWidth="1"/>
    <col min="9" max="9" width="14.90625" style="23" customWidth="1"/>
    <col min="10" max="10" width="19.90625" style="23" customWidth="1"/>
    <col min="11" max="11" width="35" style="22" customWidth="1"/>
    <col min="12" max="16384" width="8.90625" style="23"/>
  </cols>
  <sheetData>
    <row r="2" spans="2:11" ht="42" customHeight="1">
      <c r="B2" s="24" t="s">
        <v>99</v>
      </c>
      <c r="C2" s="36" t="s">
        <v>251</v>
      </c>
    </row>
    <row r="3" spans="2:11" ht="21" customHeight="1">
      <c r="B3" s="24" t="s">
        <v>100</v>
      </c>
      <c r="C3" s="25"/>
      <c r="E3" s="23" t="s">
        <v>298</v>
      </c>
      <c r="F3" s="23">
        <f>3*8</f>
        <v>24</v>
      </c>
    </row>
    <row r="4" spans="2:11" ht="21" customHeight="1">
      <c r="B4" s="24" t="s">
        <v>101</v>
      </c>
      <c r="C4" s="32" t="s">
        <v>216</v>
      </c>
    </row>
    <row r="5" spans="2:11" ht="21" customHeight="1">
      <c r="B5" s="24" t="s">
        <v>102</v>
      </c>
      <c r="C5" s="25" t="s">
        <v>299</v>
      </c>
    </row>
    <row r="6" spans="2:11" ht="21" customHeight="1">
      <c r="B6" s="24" t="s">
        <v>103</v>
      </c>
      <c r="C6" s="25"/>
    </row>
    <row r="7" spans="2:11" ht="21" customHeight="1">
      <c r="B7" s="24" t="s">
        <v>104</v>
      </c>
      <c r="C7" s="25">
        <v>3</v>
      </c>
    </row>
    <row r="8" spans="2:11" ht="21" customHeight="1">
      <c r="B8" s="24" t="s">
        <v>105</v>
      </c>
      <c r="C8" s="25" t="s">
        <v>283</v>
      </c>
    </row>
    <row r="9" spans="2:11" ht="41.4" customHeight="1">
      <c r="B9" s="26" t="s">
        <v>106</v>
      </c>
      <c r="C9" s="25">
        <f>C7+1</f>
        <v>4</v>
      </c>
      <c r="E9" s="135"/>
      <c r="F9" s="135"/>
      <c r="G9" s="135"/>
      <c r="H9" s="135"/>
      <c r="I9" s="135"/>
      <c r="J9" s="135"/>
      <c r="K9" s="135"/>
    </row>
    <row r="10" spans="2:11" ht="21" customHeight="1">
      <c r="B10" s="24" t="s">
        <v>107</v>
      </c>
      <c r="C10" s="25" t="s">
        <v>217</v>
      </c>
      <c r="J10" s="27"/>
    </row>
    <row r="11" spans="2:11" ht="21" customHeight="1">
      <c r="B11" s="24" t="s">
        <v>108</v>
      </c>
      <c r="C11" s="25" t="s">
        <v>218</v>
      </c>
    </row>
    <row r="12" spans="2:11">
      <c r="B12" s="28"/>
      <c r="C12" s="29"/>
    </row>
    <row r="13" spans="2:11" ht="15" customHeight="1">
      <c r="B13" s="136" t="s">
        <v>109</v>
      </c>
      <c r="C13" s="136" t="s">
        <v>110</v>
      </c>
      <c r="D13" s="136" t="s">
        <v>111</v>
      </c>
      <c r="E13" s="136" t="s">
        <v>112</v>
      </c>
      <c r="F13" s="30"/>
      <c r="G13" s="136" t="s">
        <v>113</v>
      </c>
      <c r="H13" s="136"/>
      <c r="I13" s="136"/>
      <c r="J13" s="136" t="s">
        <v>114</v>
      </c>
      <c r="K13" s="136" t="s">
        <v>115</v>
      </c>
    </row>
    <row r="14" spans="2:11" ht="15" customHeight="1">
      <c r="B14" s="136"/>
      <c r="C14" s="136"/>
      <c r="D14" s="136"/>
      <c r="E14" s="136"/>
      <c r="F14" s="30" t="s">
        <v>116</v>
      </c>
      <c r="G14" s="30" t="s">
        <v>117</v>
      </c>
      <c r="H14" s="30" t="s">
        <v>118</v>
      </c>
      <c r="I14" s="30" t="s">
        <v>119</v>
      </c>
      <c r="J14" s="136"/>
      <c r="K14" s="136"/>
    </row>
    <row r="15" spans="2:11" ht="18.649999999999999" customHeight="1">
      <c r="B15" s="132" t="s">
        <v>120</v>
      </c>
      <c r="C15" s="132"/>
      <c r="D15" s="132"/>
      <c r="E15" s="132"/>
      <c r="F15" s="132"/>
      <c r="G15" s="132"/>
      <c r="H15" s="132"/>
      <c r="I15" s="132"/>
      <c r="J15" s="132"/>
      <c r="K15" s="132"/>
    </row>
    <row r="16" spans="2:11">
      <c r="B16" s="31" t="s">
        <v>275</v>
      </c>
      <c r="C16" s="32" t="s">
        <v>280</v>
      </c>
      <c r="D16" s="32" t="s">
        <v>306</v>
      </c>
      <c r="E16" s="32"/>
      <c r="F16" s="32">
        <v>2</v>
      </c>
      <c r="G16" s="32">
        <f>+F3+3.5+3.5</f>
        <v>31</v>
      </c>
      <c r="H16" s="32"/>
      <c r="I16" s="33"/>
      <c r="J16" s="32"/>
      <c r="K16" s="32"/>
    </row>
    <row r="17" spans="2:11">
      <c r="B17" s="33"/>
      <c r="C17" s="32"/>
      <c r="D17" s="32"/>
      <c r="E17" s="34"/>
      <c r="F17" s="32"/>
      <c r="G17" s="32"/>
      <c r="H17" s="34"/>
      <c r="I17" s="34"/>
      <c r="J17" s="32"/>
      <c r="K17" s="33"/>
    </row>
    <row r="18" spans="2:11">
      <c r="B18" s="33"/>
      <c r="C18" s="32"/>
      <c r="D18" s="32"/>
      <c r="E18" s="34"/>
      <c r="F18" s="32"/>
      <c r="G18" s="32"/>
      <c r="H18" s="34"/>
      <c r="I18" s="34"/>
      <c r="J18" s="32"/>
      <c r="K18" s="33"/>
    </row>
    <row r="19" spans="2:11">
      <c r="B19" s="33"/>
      <c r="C19" s="32"/>
      <c r="D19" s="32"/>
      <c r="E19" s="34"/>
      <c r="F19" s="32"/>
      <c r="G19" s="32"/>
      <c r="H19" s="34"/>
      <c r="I19" s="34"/>
      <c r="J19" s="32"/>
      <c r="K19" s="33"/>
    </row>
    <row r="20" spans="2:11" ht="22.5" customHeight="1">
      <c r="B20" s="35" t="s">
        <v>121</v>
      </c>
      <c r="C20" s="25"/>
      <c r="D20" s="25"/>
      <c r="E20" s="36"/>
      <c r="F20" s="36"/>
      <c r="G20" s="37"/>
      <c r="H20" s="34"/>
      <c r="I20" s="30"/>
      <c r="J20" s="38"/>
      <c r="K20" s="33"/>
    </row>
    <row r="21" spans="2:11" ht="22.5" customHeight="1">
      <c r="B21" s="35"/>
      <c r="C21" s="36" t="s">
        <v>219</v>
      </c>
      <c r="D21" s="31"/>
      <c r="E21" s="36"/>
      <c r="F21" s="36"/>
      <c r="G21" s="37"/>
      <c r="H21" s="34"/>
      <c r="I21" s="25" t="s">
        <v>14</v>
      </c>
      <c r="J21" s="38">
        <f>+J16</f>
        <v>0</v>
      </c>
      <c r="K21" s="33"/>
    </row>
    <row r="22" spans="2:11" ht="22.5" customHeight="1">
      <c r="B22" s="35"/>
      <c r="C22" s="78"/>
      <c r="D22" s="33"/>
      <c r="E22" s="31"/>
      <c r="F22" s="31"/>
      <c r="G22" s="32"/>
      <c r="H22" s="32"/>
      <c r="I22" s="25"/>
      <c r="J22" s="38"/>
      <c r="K22" s="33"/>
    </row>
    <row r="23" spans="2:11" ht="22.5" customHeight="1">
      <c r="B23" s="35"/>
      <c r="C23" s="78"/>
      <c r="D23" s="33"/>
      <c r="E23" s="31"/>
      <c r="F23" s="31"/>
      <c r="G23" s="32"/>
      <c r="H23" s="32"/>
      <c r="I23" s="25"/>
      <c r="J23" s="38"/>
      <c r="K23" s="33"/>
    </row>
    <row r="24" spans="2:11" ht="22.5" customHeight="1">
      <c r="B24" s="35"/>
      <c r="C24" s="78"/>
      <c r="D24" s="33"/>
      <c r="E24" s="31"/>
      <c r="F24" s="31"/>
      <c r="G24" s="32"/>
      <c r="H24" s="32"/>
      <c r="I24" s="25"/>
      <c r="J24" s="38"/>
      <c r="K24" s="33"/>
    </row>
    <row r="25" spans="2:11" ht="22.5" customHeight="1">
      <c r="B25" s="35"/>
      <c r="C25" s="139"/>
      <c r="D25" s="139"/>
      <c r="E25" s="31"/>
      <c r="F25" s="31"/>
      <c r="G25" s="32"/>
      <c r="H25" s="32"/>
      <c r="I25" s="25"/>
      <c r="J25" s="38"/>
      <c r="K25" s="33"/>
    </row>
    <row r="26" spans="2:11" ht="22.5" customHeight="1">
      <c r="B26" s="35"/>
      <c r="C26" s="134"/>
      <c r="D26" s="134"/>
      <c r="E26" s="31"/>
      <c r="F26" s="31"/>
      <c r="G26" s="32"/>
      <c r="H26" s="32"/>
      <c r="I26" s="25"/>
      <c r="J26" s="38"/>
      <c r="K26" s="33"/>
    </row>
    <row r="27" spans="2:11" ht="22.5" customHeight="1">
      <c r="B27" s="33"/>
      <c r="C27" s="141"/>
      <c r="D27" s="141"/>
      <c r="E27" s="34"/>
      <c r="F27" s="34"/>
      <c r="G27" s="34"/>
      <c r="H27" s="34"/>
      <c r="I27" s="34"/>
      <c r="J27" s="38"/>
      <c r="K27" s="33"/>
    </row>
    <row r="28" spans="2:11" ht="21.65" customHeight="1">
      <c r="B28" s="33"/>
      <c r="C28" s="34"/>
      <c r="D28" s="34"/>
      <c r="E28" s="34"/>
      <c r="F28" s="34"/>
      <c r="G28" s="34"/>
      <c r="H28" s="34"/>
      <c r="I28" s="34"/>
      <c r="J28" s="38"/>
      <c r="K28" s="39"/>
    </row>
    <row r="29" spans="2:11" ht="21.65" customHeight="1">
      <c r="B29" s="31"/>
      <c r="C29" s="34"/>
      <c r="D29" s="34"/>
      <c r="E29" s="34"/>
      <c r="F29" s="34"/>
      <c r="G29" s="34"/>
      <c r="H29" s="34"/>
      <c r="I29" s="34"/>
      <c r="J29" s="38"/>
      <c r="K29" s="39"/>
    </row>
    <row r="30" spans="2:11">
      <c r="B30" s="31"/>
      <c r="C30" s="31"/>
      <c r="D30" s="31"/>
      <c r="E30" s="31"/>
      <c r="F30" s="31"/>
      <c r="G30" s="34"/>
      <c r="H30" s="34"/>
      <c r="I30" s="34"/>
      <c r="J30" s="39"/>
      <c r="K30" s="33"/>
    </row>
    <row r="31" spans="2:11">
      <c r="B31" s="33"/>
      <c r="C31" s="32"/>
      <c r="D31" s="32"/>
      <c r="E31" s="34"/>
      <c r="F31" s="34"/>
      <c r="G31" s="34"/>
      <c r="H31" s="34"/>
      <c r="I31" s="34"/>
      <c r="J31" s="34"/>
      <c r="K31" s="33"/>
    </row>
    <row r="32" spans="2:11" ht="23">
      <c r="B32" s="142" t="s">
        <v>122</v>
      </c>
      <c r="C32" s="142"/>
      <c r="D32" s="142"/>
      <c r="E32" s="142"/>
      <c r="F32" s="142"/>
      <c r="G32" s="142"/>
      <c r="H32" s="142"/>
      <c r="I32" s="142"/>
      <c r="J32" s="142"/>
      <c r="K32" s="33"/>
    </row>
    <row r="33" spans="2:11">
      <c r="B33" s="32"/>
      <c r="C33" s="32"/>
      <c r="D33" s="32"/>
      <c r="E33" s="34"/>
      <c r="F33" s="34"/>
      <c r="G33" s="34"/>
      <c r="H33" s="34"/>
      <c r="I33" s="34"/>
      <c r="J33" s="34"/>
      <c r="K33" s="33"/>
    </row>
    <row r="34" spans="2:11" s="41" customFormat="1" ht="29.15" customHeight="1">
      <c r="B34" s="36" t="s">
        <v>0</v>
      </c>
      <c r="C34" s="140" t="s">
        <v>1</v>
      </c>
      <c r="D34" s="140"/>
      <c r="E34" s="140"/>
      <c r="F34" s="140" t="s">
        <v>2</v>
      </c>
      <c r="G34" s="140"/>
      <c r="H34" s="25" t="s">
        <v>3</v>
      </c>
      <c r="I34" s="25" t="s">
        <v>4</v>
      </c>
      <c r="J34" s="25" t="s">
        <v>123</v>
      </c>
      <c r="K34" s="25" t="s">
        <v>124</v>
      </c>
    </row>
    <row r="35" spans="2:11" s="41" customFormat="1" ht="162" customHeight="1">
      <c r="B35" s="42">
        <v>1</v>
      </c>
      <c r="C35" s="137" t="s">
        <v>183</v>
      </c>
      <c r="D35" s="137"/>
      <c r="E35" s="137"/>
      <c r="F35" s="138" t="s">
        <v>7</v>
      </c>
      <c r="G35" s="138"/>
      <c r="H35" s="43" t="s">
        <v>125</v>
      </c>
      <c r="I35" s="44">
        <v>1</v>
      </c>
      <c r="J35" s="45"/>
      <c r="K35" s="42"/>
    </row>
    <row r="36" spans="2:11" s="41" customFormat="1" ht="209.5" customHeight="1">
      <c r="B36" s="42">
        <v>2</v>
      </c>
      <c r="C36" s="137" t="s">
        <v>184</v>
      </c>
      <c r="D36" s="137"/>
      <c r="E36" s="137"/>
      <c r="F36" s="138" t="s">
        <v>9</v>
      </c>
      <c r="G36" s="138"/>
      <c r="H36" s="42" t="s">
        <v>10</v>
      </c>
      <c r="I36" s="42"/>
      <c r="J36" s="45"/>
      <c r="K36" s="42"/>
    </row>
    <row r="37" spans="2:11" s="41" customFormat="1" ht="236.5" customHeight="1">
      <c r="B37" s="42">
        <v>3</v>
      </c>
      <c r="C37" s="137" t="s">
        <v>185</v>
      </c>
      <c r="D37" s="137"/>
      <c r="E37" s="137"/>
      <c r="F37" s="138" t="s">
        <v>11</v>
      </c>
      <c r="G37" s="138"/>
      <c r="H37" s="42" t="s">
        <v>12</v>
      </c>
      <c r="I37" s="42"/>
      <c r="J37" s="45"/>
      <c r="K37" s="42"/>
    </row>
    <row r="38" spans="2:11" s="41" customFormat="1" ht="195" customHeight="1">
      <c r="B38" s="42">
        <v>4</v>
      </c>
      <c r="C38" s="137" t="s">
        <v>186</v>
      </c>
      <c r="D38" s="137"/>
      <c r="E38" s="137"/>
      <c r="F38" s="138" t="s">
        <v>13</v>
      </c>
      <c r="G38" s="138"/>
      <c r="H38" s="42" t="s">
        <v>14</v>
      </c>
      <c r="I38" s="42"/>
      <c r="J38" s="45"/>
      <c r="K38" s="42"/>
    </row>
    <row r="39" spans="2:11" s="41" customFormat="1" ht="88.4" customHeight="1">
      <c r="B39" s="42">
        <v>5</v>
      </c>
      <c r="C39" s="137" t="s">
        <v>187</v>
      </c>
      <c r="D39" s="137"/>
      <c r="E39" s="137"/>
      <c r="F39" s="138" t="s">
        <v>15</v>
      </c>
      <c r="G39" s="138"/>
      <c r="H39" s="42" t="s">
        <v>10</v>
      </c>
      <c r="I39" s="44">
        <f>+J97</f>
        <v>0</v>
      </c>
      <c r="J39" s="45"/>
      <c r="K39" s="42"/>
    </row>
    <row r="40" spans="2:11" s="41" customFormat="1" ht="272.5" customHeight="1">
      <c r="B40" s="42">
        <v>6</v>
      </c>
      <c r="C40" s="137" t="s">
        <v>188</v>
      </c>
      <c r="D40" s="137"/>
      <c r="E40" s="137"/>
      <c r="F40" s="138" t="s">
        <v>16</v>
      </c>
      <c r="G40" s="138"/>
      <c r="H40" s="43" t="s">
        <v>17</v>
      </c>
      <c r="I40" s="44"/>
      <c r="J40" s="45"/>
      <c r="K40" s="42"/>
    </row>
    <row r="41" spans="2:11" s="41" customFormat="1" ht="192" customHeight="1">
      <c r="B41" s="42">
        <v>7</v>
      </c>
      <c r="C41" s="137" t="s">
        <v>189</v>
      </c>
      <c r="D41" s="137"/>
      <c r="E41" s="137"/>
      <c r="F41" s="138" t="s">
        <v>18</v>
      </c>
      <c r="G41" s="138"/>
      <c r="H41" s="43" t="s">
        <v>19</v>
      </c>
      <c r="I41" s="42"/>
      <c r="J41" s="45"/>
      <c r="K41" s="42"/>
    </row>
    <row r="42" spans="2:11" s="41" customFormat="1" ht="232.75" customHeight="1">
      <c r="B42" s="42">
        <v>8</v>
      </c>
      <c r="C42" s="137" t="s">
        <v>190</v>
      </c>
      <c r="D42" s="137"/>
      <c r="E42" s="137"/>
      <c r="F42" s="138" t="s">
        <v>182</v>
      </c>
      <c r="G42" s="138"/>
      <c r="H42" s="43" t="s">
        <v>21</v>
      </c>
      <c r="I42" s="42"/>
      <c r="J42" s="45"/>
      <c r="K42" s="42"/>
    </row>
    <row r="43" spans="2:11" s="41" customFormat="1" ht="292.5" customHeight="1">
      <c r="B43" s="42">
        <v>9</v>
      </c>
      <c r="C43" s="137" t="s">
        <v>191</v>
      </c>
      <c r="D43" s="137"/>
      <c r="E43" s="137"/>
      <c r="F43" s="138" t="s">
        <v>22</v>
      </c>
      <c r="G43" s="138"/>
      <c r="H43" s="43" t="s">
        <v>23</v>
      </c>
      <c r="I43" s="42"/>
      <c r="J43" s="45"/>
      <c r="K43" s="42"/>
    </row>
    <row r="44" spans="2:11" s="41" customFormat="1" ht="262.64999999999998" customHeight="1">
      <c r="B44" s="42">
        <v>10</v>
      </c>
      <c r="C44" s="137" t="s">
        <v>192</v>
      </c>
      <c r="D44" s="137"/>
      <c r="E44" s="137"/>
      <c r="F44" s="138" t="s">
        <v>24</v>
      </c>
      <c r="G44" s="138"/>
      <c r="H44" s="43" t="s">
        <v>23</v>
      </c>
      <c r="I44" s="42"/>
      <c r="J44" s="45"/>
      <c r="K44" s="42"/>
    </row>
    <row r="45" spans="2:11" s="41" customFormat="1" ht="249" customHeight="1">
      <c r="B45" s="42">
        <v>11</v>
      </c>
      <c r="C45" s="137" t="s">
        <v>193</v>
      </c>
      <c r="D45" s="137"/>
      <c r="E45" s="137"/>
      <c r="F45" s="138" t="s">
        <v>25</v>
      </c>
      <c r="G45" s="138"/>
      <c r="H45" s="43" t="s">
        <v>23</v>
      </c>
      <c r="I45" s="42"/>
      <c r="J45" s="45"/>
      <c r="K45" s="42"/>
    </row>
    <row r="46" spans="2:11" s="41" customFormat="1" ht="145.65" customHeight="1">
      <c r="B46" s="42">
        <v>12</v>
      </c>
      <c r="C46" s="137" t="s">
        <v>194</v>
      </c>
      <c r="D46" s="137"/>
      <c r="E46" s="137"/>
      <c r="F46" s="138" t="s">
        <v>26</v>
      </c>
      <c r="G46" s="138"/>
      <c r="H46" s="43" t="s">
        <v>23</v>
      </c>
      <c r="I46" s="42"/>
      <c r="J46" s="45"/>
      <c r="K46" s="42"/>
    </row>
    <row r="47" spans="2:11" s="41" customFormat="1" ht="282.64999999999998" customHeight="1">
      <c r="B47" s="42">
        <v>13</v>
      </c>
      <c r="C47" s="137" t="s">
        <v>195</v>
      </c>
      <c r="D47" s="137"/>
      <c r="E47" s="137"/>
      <c r="F47" s="138" t="s">
        <v>27</v>
      </c>
      <c r="G47" s="138"/>
      <c r="H47" s="43" t="s">
        <v>23</v>
      </c>
      <c r="I47" s="42"/>
      <c r="J47" s="45"/>
      <c r="K47" s="42"/>
    </row>
    <row r="48" spans="2:11" s="41" customFormat="1" ht="166.75" customHeight="1">
      <c r="B48" s="42">
        <v>14</v>
      </c>
      <c r="C48" s="137" t="s">
        <v>196</v>
      </c>
      <c r="D48" s="137"/>
      <c r="E48" s="137"/>
      <c r="F48" s="138" t="s">
        <v>28</v>
      </c>
      <c r="G48" s="138"/>
      <c r="H48" s="43" t="s">
        <v>23</v>
      </c>
      <c r="I48" s="42"/>
      <c r="J48" s="45"/>
      <c r="K48" s="42"/>
    </row>
    <row r="49" spans="2:11" s="41" customFormat="1" ht="270.64999999999998" customHeight="1">
      <c r="B49" s="42">
        <v>15</v>
      </c>
      <c r="C49" s="137" t="s">
        <v>197</v>
      </c>
      <c r="D49" s="137"/>
      <c r="E49" s="137"/>
      <c r="F49" s="138" t="s">
        <v>29</v>
      </c>
      <c r="G49" s="138"/>
      <c r="H49" s="42" t="s">
        <v>10</v>
      </c>
      <c r="I49" s="42"/>
      <c r="J49" s="45"/>
      <c r="K49" s="42"/>
    </row>
    <row r="50" spans="2:11" s="41" customFormat="1" ht="200.5" customHeight="1">
      <c r="B50" s="42">
        <v>16</v>
      </c>
      <c r="C50" s="137" t="s">
        <v>198</v>
      </c>
      <c r="D50" s="137"/>
      <c r="E50" s="137"/>
      <c r="F50" s="138" t="s">
        <v>30</v>
      </c>
      <c r="G50" s="138"/>
      <c r="H50" s="42"/>
      <c r="I50" s="42"/>
      <c r="J50" s="45"/>
      <c r="K50" s="42"/>
    </row>
    <row r="51" spans="2:11" s="41" customFormat="1" ht="52.75" customHeight="1">
      <c r="B51" s="42">
        <v>17</v>
      </c>
      <c r="C51" s="143" t="s">
        <v>126</v>
      </c>
      <c r="D51" s="143"/>
      <c r="E51" s="143"/>
      <c r="F51" s="138" t="s">
        <v>127</v>
      </c>
      <c r="G51" s="138"/>
      <c r="H51" s="46"/>
      <c r="I51" s="42"/>
      <c r="J51" s="45"/>
      <c r="K51" s="42"/>
    </row>
    <row r="52" spans="2:11" s="41" customFormat="1" ht="87" customHeight="1">
      <c r="B52" s="42">
        <v>18</v>
      </c>
      <c r="C52" s="137" t="s">
        <v>199</v>
      </c>
      <c r="D52" s="137"/>
      <c r="E52" s="137"/>
      <c r="F52" s="138" t="s">
        <v>31</v>
      </c>
      <c r="G52" s="138"/>
      <c r="H52" s="42" t="s">
        <v>10</v>
      </c>
      <c r="I52" s="42"/>
      <c r="J52" s="45"/>
      <c r="K52" s="42"/>
    </row>
    <row r="53" spans="2:11" s="41" customFormat="1" ht="163.4" customHeight="1">
      <c r="B53" s="42">
        <v>19</v>
      </c>
      <c r="C53" s="137" t="s">
        <v>200</v>
      </c>
      <c r="D53" s="137"/>
      <c r="E53" s="137"/>
      <c r="F53" s="138" t="s">
        <v>32</v>
      </c>
      <c r="G53" s="138"/>
      <c r="H53" s="42" t="s">
        <v>10</v>
      </c>
      <c r="I53" s="44"/>
      <c r="J53" s="45"/>
      <c r="K53" s="32"/>
    </row>
    <row r="54" spans="2:11" s="41" customFormat="1" ht="122.4" customHeight="1">
      <c r="B54" s="42">
        <v>20</v>
      </c>
      <c r="C54" s="137" t="s">
        <v>201</v>
      </c>
      <c r="D54" s="137"/>
      <c r="E54" s="137"/>
      <c r="F54" s="138" t="s">
        <v>33</v>
      </c>
      <c r="G54" s="138"/>
      <c r="H54" s="42" t="s">
        <v>10</v>
      </c>
      <c r="I54" s="44">
        <f>+J101</f>
        <v>0</v>
      </c>
      <c r="J54" s="45"/>
      <c r="K54" s="42"/>
    </row>
    <row r="55" spans="2:11" s="41" customFormat="1" ht="103.75" customHeight="1">
      <c r="B55" s="42">
        <v>21</v>
      </c>
      <c r="C55" s="137" t="s">
        <v>202</v>
      </c>
      <c r="D55" s="137"/>
      <c r="E55" s="137"/>
      <c r="F55" s="138" t="s">
        <v>34</v>
      </c>
      <c r="G55" s="138"/>
      <c r="H55" s="42" t="s">
        <v>10</v>
      </c>
      <c r="I55" s="44">
        <f>+J106</f>
        <v>0</v>
      </c>
      <c r="J55" s="45"/>
      <c r="K55" s="42"/>
    </row>
    <row r="56" spans="2:11" s="41" customFormat="1" ht="214.75" customHeight="1">
      <c r="B56" s="42">
        <v>22</v>
      </c>
      <c r="C56" s="137" t="s">
        <v>203</v>
      </c>
      <c r="D56" s="137"/>
      <c r="E56" s="137"/>
      <c r="F56" s="138" t="s">
        <v>35</v>
      </c>
      <c r="G56" s="138"/>
      <c r="H56" s="42" t="s">
        <v>10</v>
      </c>
      <c r="I56" s="42"/>
      <c r="J56" s="45"/>
      <c r="K56" s="42"/>
    </row>
    <row r="57" spans="2:11" s="41" customFormat="1" ht="32.15" customHeight="1">
      <c r="B57" s="42">
        <v>23</v>
      </c>
      <c r="C57" s="143" t="s">
        <v>128</v>
      </c>
      <c r="D57" s="143"/>
      <c r="E57" s="143"/>
      <c r="F57" s="138"/>
      <c r="G57" s="138"/>
      <c r="H57" s="35"/>
      <c r="I57" s="42"/>
      <c r="J57" s="45"/>
      <c r="K57" s="42"/>
    </row>
    <row r="58" spans="2:11" s="41" customFormat="1" ht="64.400000000000006" customHeight="1">
      <c r="B58" s="42">
        <v>24</v>
      </c>
      <c r="C58" s="137" t="s">
        <v>204</v>
      </c>
      <c r="D58" s="137"/>
      <c r="E58" s="137"/>
      <c r="F58" s="138" t="s">
        <v>36</v>
      </c>
      <c r="G58" s="138"/>
      <c r="H58" s="42"/>
      <c r="I58" s="42"/>
      <c r="J58" s="45"/>
      <c r="K58" s="33"/>
    </row>
    <row r="59" spans="2:11" s="41" customFormat="1" ht="102.65" customHeight="1">
      <c r="B59" s="42">
        <v>25</v>
      </c>
      <c r="C59" s="137" t="s">
        <v>205</v>
      </c>
      <c r="D59" s="137"/>
      <c r="E59" s="137"/>
      <c r="F59" s="138" t="s">
        <v>37</v>
      </c>
      <c r="G59" s="138"/>
      <c r="H59" s="43" t="s">
        <v>23</v>
      </c>
      <c r="I59" s="44"/>
      <c r="J59" s="45"/>
      <c r="K59" s="32"/>
    </row>
    <row r="60" spans="2:11" s="41" customFormat="1" ht="216.65" customHeight="1">
      <c r="B60" s="42">
        <v>26</v>
      </c>
      <c r="C60" s="137" t="s">
        <v>206</v>
      </c>
      <c r="D60" s="137"/>
      <c r="E60" s="137"/>
      <c r="F60" s="138" t="s">
        <v>38</v>
      </c>
      <c r="G60" s="138"/>
      <c r="H60" s="43" t="s">
        <v>23</v>
      </c>
      <c r="I60" s="44">
        <v>0</v>
      </c>
      <c r="J60" s="45"/>
      <c r="K60" s="42"/>
    </row>
    <row r="61" spans="2:11" s="41" customFormat="1" ht="180.65" customHeight="1">
      <c r="B61" s="42">
        <v>27</v>
      </c>
      <c r="C61" s="137" t="s">
        <v>207</v>
      </c>
      <c r="D61" s="137"/>
      <c r="E61" s="137"/>
      <c r="F61" s="138" t="s">
        <v>39</v>
      </c>
      <c r="G61" s="138"/>
      <c r="H61" s="43" t="s">
        <v>23</v>
      </c>
      <c r="I61" s="42">
        <v>0</v>
      </c>
      <c r="J61" s="45"/>
      <c r="K61" s="42"/>
    </row>
    <row r="62" spans="2:11" s="41" customFormat="1" ht="153" customHeight="1">
      <c r="B62" s="42">
        <v>28</v>
      </c>
      <c r="C62" s="137" t="s">
        <v>40</v>
      </c>
      <c r="D62" s="137"/>
      <c r="E62" s="137"/>
      <c r="F62" s="138" t="s">
        <v>41</v>
      </c>
      <c r="G62" s="138"/>
      <c r="H62" s="43" t="s">
        <v>10</v>
      </c>
      <c r="I62" s="42"/>
      <c r="J62" s="45"/>
      <c r="K62" s="42"/>
    </row>
    <row r="63" spans="2:11" s="41" customFormat="1" ht="111.65" customHeight="1">
      <c r="B63" s="42">
        <v>29</v>
      </c>
      <c r="C63" s="137" t="s">
        <v>208</v>
      </c>
      <c r="D63" s="137"/>
      <c r="E63" s="137"/>
      <c r="F63" s="138" t="s">
        <v>42</v>
      </c>
      <c r="G63" s="138"/>
      <c r="H63" s="43" t="s">
        <v>10</v>
      </c>
      <c r="I63" s="44"/>
      <c r="J63" s="45"/>
      <c r="K63" s="42"/>
    </row>
    <row r="64" spans="2:11" s="41" customFormat="1" ht="241.75" customHeight="1">
      <c r="B64" s="42">
        <v>30</v>
      </c>
      <c r="C64" s="137" t="s">
        <v>209</v>
      </c>
      <c r="D64" s="137"/>
      <c r="E64" s="137"/>
      <c r="F64" s="138" t="s">
        <v>43</v>
      </c>
      <c r="G64" s="138"/>
      <c r="H64" s="43" t="s">
        <v>23</v>
      </c>
      <c r="I64" s="44"/>
      <c r="J64" s="45"/>
      <c r="K64" s="42"/>
    </row>
    <row r="65" spans="2:11" s="41" customFormat="1" ht="249" customHeight="1">
      <c r="B65" s="42">
        <v>31</v>
      </c>
      <c r="C65" s="137" t="s">
        <v>129</v>
      </c>
      <c r="D65" s="137"/>
      <c r="E65" s="137"/>
      <c r="F65" s="138" t="s">
        <v>44</v>
      </c>
      <c r="G65" s="138"/>
      <c r="H65" s="43" t="s">
        <v>45</v>
      </c>
      <c r="I65" s="44"/>
      <c r="J65" s="45"/>
      <c r="K65" s="42"/>
    </row>
    <row r="66" spans="2:11" s="41" customFormat="1" ht="138" customHeight="1">
      <c r="B66" s="42">
        <v>32</v>
      </c>
      <c r="C66" s="137" t="s">
        <v>210</v>
      </c>
      <c r="D66" s="137"/>
      <c r="E66" s="137"/>
      <c r="F66" s="138" t="s">
        <v>46</v>
      </c>
      <c r="G66" s="138"/>
      <c r="H66" s="43" t="s">
        <v>47</v>
      </c>
      <c r="I66" s="44"/>
      <c r="J66" s="45"/>
      <c r="K66" s="42"/>
    </row>
    <row r="67" spans="2:11" s="41" customFormat="1" ht="166.75" customHeight="1">
      <c r="B67" s="42">
        <v>33</v>
      </c>
      <c r="C67" s="137" t="s">
        <v>211</v>
      </c>
      <c r="D67" s="137"/>
      <c r="E67" s="137"/>
      <c r="F67" s="138" t="s">
        <v>48</v>
      </c>
      <c r="G67" s="138"/>
      <c r="H67" s="43" t="s">
        <v>45</v>
      </c>
      <c r="I67" s="44"/>
      <c r="J67" s="45"/>
      <c r="K67" s="42"/>
    </row>
    <row r="68" spans="2:11" s="41" customFormat="1" ht="165" customHeight="1">
      <c r="B68" s="42">
        <v>34</v>
      </c>
      <c r="C68" s="137" t="s">
        <v>212</v>
      </c>
      <c r="D68" s="137"/>
      <c r="E68" s="137"/>
      <c r="F68" s="138" t="s">
        <v>49</v>
      </c>
      <c r="G68" s="138"/>
      <c r="H68" s="43" t="s">
        <v>21</v>
      </c>
      <c r="I68" s="42"/>
      <c r="J68" s="45"/>
      <c r="K68" s="42"/>
    </row>
    <row r="69" spans="2:11" s="41" customFormat="1" ht="409.5" customHeight="1">
      <c r="B69" s="42">
        <v>35</v>
      </c>
      <c r="C69" s="137" t="s">
        <v>213</v>
      </c>
      <c r="D69" s="137"/>
      <c r="E69" s="137"/>
      <c r="F69" s="138" t="s">
        <v>50</v>
      </c>
      <c r="G69" s="138"/>
      <c r="H69" s="43" t="s">
        <v>17</v>
      </c>
      <c r="I69" s="42"/>
      <c r="J69" s="45"/>
      <c r="K69" s="42"/>
    </row>
    <row r="70" spans="2:11" s="41" customFormat="1" ht="201" customHeight="1">
      <c r="B70" s="42">
        <v>36</v>
      </c>
      <c r="C70" s="137" t="s">
        <v>214</v>
      </c>
      <c r="D70" s="137"/>
      <c r="E70" s="137"/>
      <c r="F70" s="138" t="s">
        <v>51</v>
      </c>
      <c r="G70" s="138"/>
      <c r="H70" s="42" t="s">
        <v>14</v>
      </c>
      <c r="I70" s="42"/>
      <c r="J70" s="45"/>
      <c r="K70" s="42"/>
    </row>
    <row r="71" spans="2:11" s="41" customFormat="1" ht="201" customHeight="1">
      <c r="B71" s="42">
        <v>37</v>
      </c>
      <c r="C71" s="137" t="s">
        <v>215</v>
      </c>
      <c r="D71" s="137"/>
      <c r="E71" s="137"/>
      <c r="F71" s="138" t="s">
        <v>52</v>
      </c>
      <c r="G71" s="138"/>
      <c r="H71" s="42" t="s">
        <v>14</v>
      </c>
      <c r="I71" s="42"/>
      <c r="J71" s="45"/>
      <c r="K71" s="42"/>
    </row>
    <row r="72" spans="2:11" s="41" customFormat="1" ht="141" customHeight="1">
      <c r="B72" s="42">
        <v>38</v>
      </c>
      <c r="C72" s="137" t="s">
        <v>53</v>
      </c>
      <c r="D72" s="137"/>
      <c r="E72" s="137"/>
      <c r="F72" s="144" t="s">
        <v>54</v>
      </c>
      <c r="G72" s="144"/>
      <c r="H72" s="42" t="s">
        <v>14</v>
      </c>
      <c r="I72" s="39"/>
      <c r="J72" s="45"/>
      <c r="K72" s="42"/>
    </row>
    <row r="73" spans="2:11" s="41" customFormat="1" ht="228.65" customHeight="1">
      <c r="B73" s="42">
        <v>39</v>
      </c>
      <c r="C73" s="137" t="s">
        <v>55</v>
      </c>
      <c r="D73" s="137"/>
      <c r="E73" s="137"/>
      <c r="F73" s="144" t="s">
        <v>56</v>
      </c>
      <c r="G73" s="144"/>
      <c r="H73" s="42" t="s">
        <v>14</v>
      </c>
      <c r="I73" s="39"/>
      <c r="J73" s="45"/>
      <c r="K73" s="42"/>
    </row>
    <row r="74" spans="2:11" s="41" customFormat="1" ht="228.65" customHeight="1">
      <c r="B74" s="42">
        <v>40</v>
      </c>
      <c r="C74" s="145" t="s">
        <v>130</v>
      </c>
      <c r="D74" s="145"/>
      <c r="E74" s="145"/>
      <c r="F74" s="144" t="s">
        <v>58</v>
      </c>
      <c r="G74" s="144"/>
      <c r="H74" s="42" t="s">
        <v>59</v>
      </c>
      <c r="I74" s="39"/>
      <c r="J74" s="45"/>
      <c r="K74" s="42"/>
    </row>
    <row r="75" spans="2:11" s="41" customFormat="1" ht="228.65" customHeight="1">
      <c r="B75" s="42">
        <v>41</v>
      </c>
      <c r="C75" s="137" t="s">
        <v>60</v>
      </c>
      <c r="D75" s="137"/>
      <c r="E75" s="137"/>
      <c r="F75" s="138" t="s">
        <v>61</v>
      </c>
      <c r="G75" s="138"/>
      <c r="H75" s="32" t="s">
        <v>62</v>
      </c>
      <c r="I75" s="42"/>
      <c r="J75" s="45"/>
      <c r="K75" s="42"/>
    </row>
    <row r="76" spans="2:11" s="41" customFormat="1" ht="201" customHeight="1">
      <c r="B76" s="42">
        <v>42</v>
      </c>
      <c r="C76" s="145" t="s">
        <v>63</v>
      </c>
      <c r="D76" s="145"/>
      <c r="E76" s="145"/>
      <c r="F76" s="138" t="s">
        <v>64</v>
      </c>
      <c r="G76" s="138"/>
      <c r="H76" s="32" t="s">
        <v>62</v>
      </c>
      <c r="I76" s="42"/>
      <c r="J76" s="45"/>
      <c r="K76" s="42"/>
    </row>
    <row r="77" spans="2:11" s="41" customFormat="1" ht="145.65" customHeight="1">
      <c r="B77" s="42">
        <v>43</v>
      </c>
      <c r="C77" s="137" t="s">
        <v>131</v>
      </c>
      <c r="D77" s="137"/>
      <c r="E77" s="137"/>
      <c r="F77" s="138" t="s">
        <v>64</v>
      </c>
      <c r="G77" s="138"/>
      <c r="H77" s="32" t="s">
        <v>23</v>
      </c>
      <c r="I77" s="42"/>
      <c r="J77" s="45"/>
      <c r="K77" s="42"/>
    </row>
    <row r="78" spans="2:11" s="41" customFormat="1" ht="161.5" customHeight="1">
      <c r="B78" s="42">
        <v>44</v>
      </c>
      <c r="C78" s="137" t="s">
        <v>132</v>
      </c>
      <c r="D78" s="137"/>
      <c r="E78" s="137"/>
      <c r="F78" s="138" t="s">
        <v>67</v>
      </c>
      <c r="G78" s="138"/>
      <c r="H78" s="32" t="s">
        <v>14</v>
      </c>
      <c r="I78" s="42"/>
      <c r="J78" s="45"/>
      <c r="K78" s="42"/>
    </row>
    <row r="79" spans="2:11" s="41" customFormat="1" ht="161.5" customHeight="1">
      <c r="B79" s="42">
        <v>45</v>
      </c>
      <c r="C79" s="137" t="s">
        <v>72</v>
      </c>
      <c r="D79" s="137"/>
      <c r="E79" s="137"/>
      <c r="F79" s="138" t="s">
        <v>73</v>
      </c>
      <c r="G79" s="138"/>
      <c r="H79" s="32" t="s">
        <v>68</v>
      </c>
      <c r="I79" s="44">
        <f>+J111</f>
        <v>0</v>
      </c>
      <c r="J79" s="45"/>
      <c r="K79" s="42"/>
    </row>
    <row r="80" spans="2:11" s="41" customFormat="1" ht="136.4" customHeight="1">
      <c r="B80" s="42">
        <v>46</v>
      </c>
      <c r="C80" s="137" t="s">
        <v>133</v>
      </c>
      <c r="D80" s="137"/>
      <c r="E80" s="137"/>
      <c r="F80" s="138" t="s">
        <v>93</v>
      </c>
      <c r="G80" s="138"/>
      <c r="H80" s="32" t="s">
        <v>14</v>
      </c>
      <c r="I80" s="44">
        <v>0</v>
      </c>
      <c r="J80" s="45"/>
      <c r="K80" s="42"/>
    </row>
    <row r="81" spans="2:11" s="41" customFormat="1" ht="168" customHeight="1">
      <c r="B81" s="42">
        <v>47</v>
      </c>
      <c r="C81" s="137" t="s">
        <v>76</v>
      </c>
      <c r="D81" s="137"/>
      <c r="E81" s="137"/>
      <c r="F81" s="138" t="s">
        <v>77</v>
      </c>
      <c r="G81" s="138"/>
      <c r="H81" s="32" t="s">
        <v>59</v>
      </c>
      <c r="I81" s="44"/>
      <c r="J81" s="45"/>
      <c r="K81" s="42">
        <v>0</v>
      </c>
    </row>
    <row r="82" spans="2:11" s="41" customFormat="1" ht="176.4" customHeight="1">
      <c r="B82" s="42">
        <v>48</v>
      </c>
      <c r="C82" s="137" t="s">
        <v>134</v>
      </c>
      <c r="D82" s="137"/>
      <c r="E82" s="137"/>
      <c r="F82" s="146" t="s">
        <v>70</v>
      </c>
      <c r="G82" s="147"/>
      <c r="H82" s="31" t="s">
        <v>135</v>
      </c>
      <c r="I82" s="47"/>
      <c r="J82" s="47"/>
      <c r="K82" s="47"/>
    </row>
    <row r="83" spans="2:11" s="41" customFormat="1" ht="162.65" customHeight="1">
      <c r="B83" s="42">
        <v>49</v>
      </c>
      <c r="C83" s="145" t="s">
        <v>74</v>
      </c>
      <c r="D83" s="145"/>
      <c r="E83" s="145"/>
      <c r="F83" s="146" t="s">
        <v>136</v>
      </c>
      <c r="G83" s="147"/>
      <c r="H83" s="31" t="s">
        <v>12</v>
      </c>
      <c r="I83" s="31"/>
      <c r="J83" s="31"/>
      <c r="K83" s="31"/>
    </row>
    <row r="84" spans="2:11" s="41" customFormat="1" ht="196.4" customHeight="1">
      <c r="B84" s="42">
        <v>50</v>
      </c>
      <c r="C84" s="145" t="s">
        <v>82</v>
      </c>
      <c r="D84" s="145"/>
      <c r="E84" s="145"/>
      <c r="F84" s="146" t="s">
        <v>95</v>
      </c>
      <c r="G84" s="147"/>
      <c r="H84" s="31" t="s">
        <v>135</v>
      </c>
      <c r="I84" s="31"/>
      <c r="J84" s="31"/>
      <c r="K84" s="31"/>
    </row>
    <row r="85" spans="2:11" s="41" customFormat="1" ht="23">
      <c r="B85" s="149" t="s">
        <v>137</v>
      </c>
      <c r="C85" s="150"/>
      <c r="D85" s="151"/>
      <c r="E85" s="48" t="s">
        <v>138</v>
      </c>
      <c r="F85" s="48"/>
      <c r="G85" s="48" t="s">
        <v>139</v>
      </c>
      <c r="H85" s="48" t="s">
        <v>140</v>
      </c>
      <c r="I85" s="46" t="s">
        <v>141</v>
      </c>
      <c r="J85" s="48" t="s">
        <v>4</v>
      </c>
      <c r="K85" s="48" t="s">
        <v>3</v>
      </c>
    </row>
    <row r="86" spans="2:11" s="41" customFormat="1" ht="23">
      <c r="B86" s="46"/>
      <c r="C86" s="46"/>
      <c r="D86" s="46"/>
      <c r="E86" s="48"/>
      <c r="F86" s="48"/>
      <c r="G86" s="48"/>
      <c r="H86" s="48"/>
      <c r="I86" s="46"/>
      <c r="J86" s="48"/>
      <c r="K86" s="48"/>
    </row>
    <row r="87" spans="2:11" s="41" customFormat="1" ht="14.4" customHeight="1">
      <c r="B87" s="49"/>
      <c r="C87" s="46"/>
      <c r="D87" s="46"/>
      <c r="E87" s="48"/>
      <c r="F87" s="48"/>
      <c r="G87" s="48"/>
      <c r="H87" s="48"/>
      <c r="I87" s="46"/>
      <c r="J87" s="48"/>
      <c r="K87" s="48"/>
    </row>
    <row r="88" spans="2:11" s="41" customFormat="1" ht="23">
      <c r="B88" s="143" t="s">
        <v>142</v>
      </c>
      <c r="C88" s="143"/>
      <c r="D88" s="143"/>
      <c r="E88" s="143"/>
      <c r="F88" s="50"/>
      <c r="G88" s="50"/>
      <c r="H88" s="50"/>
      <c r="I88" s="43"/>
      <c r="J88" s="49"/>
      <c r="K88" s="48"/>
    </row>
    <row r="89" spans="2:11" s="41" customFormat="1" ht="23">
      <c r="B89" s="148" t="s">
        <v>120</v>
      </c>
      <c r="C89" s="148"/>
      <c r="D89" s="148"/>
      <c r="E89" s="46">
        <v>0</v>
      </c>
      <c r="F89" s="50"/>
      <c r="G89" s="43"/>
      <c r="H89" s="43"/>
      <c r="I89" s="51"/>
      <c r="J89" s="52">
        <f>I89*H89*G89*E89</f>
        <v>0</v>
      </c>
      <c r="K89" s="48"/>
    </row>
    <row r="90" spans="2:11" s="41" customFormat="1" ht="23">
      <c r="B90" s="152" t="s">
        <v>143</v>
      </c>
      <c r="C90" s="152"/>
      <c r="D90" s="152"/>
      <c r="E90" s="40"/>
      <c r="F90" s="50"/>
      <c r="G90" s="50"/>
      <c r="H90" s="50"/>
      <c r="I90" s="51"/>
      <c r="J90" s="52">
        <f>SUM(J89:J89)</f>
        <v>0</v>
      </c>
      <c r="K90" s="43" t="s">
        <v>17</v>
      </c>
    </row>
    <row r="91" spans="2:11" s="41" customFormat="1" ht="23">
      <c r="B91" s="43"/>
      <c r="C91" s="53"/>
      <c r="D91" s="43"/>
      <c r="E91" s="40"/>
      <c r="F91" s="50"/>
      <c r="G91" s="50"/>
      <c r="H91" s="50"/>
      <c r="I91" s="51"/>
      <c r="J91" s="43"/>
      <c r="K91" s="43"/>
    </row>
    <row r="92" spans="2:11" s="41" customFormat="1">
      <c r="B92" s="33"/>
      <c r="C92" s="32"/>
      <c r="D92" s="32"/>
      <c r="E92" s="34"/>
      <c r="F92" s="34"/>
      <c r="G92" s="34"/>
      <c r="H92" s="34"/>
      <c r="I92" s="32"/>
      <c r="J92" s="34"/>
      <c r="K92" s="33"/>
    </row>
    <row r="93" spans="2:11" s="41" customFormat="1">
      <c r="B93" s="155" t="s">
        <v>286</v>
      </c>
      <c r="C93" s="155"/>
      <c r="D93" s="155"/>
      <c r="E93" s="54"/>
      <c r="F93" s="54"/>
      <c r="G93" s="34"/>
      <c r="H93" s="34"/>
      <c r="I93" s="32"/>
      <c r="J93" s="34"/>
      <c r="K93" s="33"/>
    </row>
    <row r="94" spans="2:11" s="41" customFormat="1">
      <c r="B94" s="154" t="s">
        <v>144</v>
      </c>
      <c r="C94" s="154"/>
      <c r="D94" s="154"/>
      <c r="E94" s="55"/>
      <c r="F94" s="55"/>
      <c r="G94" s="34"/>
      <c r="H94" s="34"/>
      <c r="I94" s="32"/>
      <c r="J94" s="56">
        <f>+J21</f>
        <v>0</v>
      </c>
      <c r="K94" s="33"/>
    </row>
    <row r="95" spans="2:11" s="41" customFormat="1">
      <c r="B95" s="154" t="s">
        <v>145</v>
      </c>
      <c r="C95" s="154"/>
      <c r="D95" s="154"/>
      <c r="E95" s="55"/>
      <c r="F95" s="55"/>
      <c r="G95" s="34"/>
      <c r="H95" s="34"/>
      <c r="I95" s="32"/>
      <c r="J95" s="56">
        <f>J94*0.1</f>
        <v>0</v>
      </c>
      <c r="K95" s="33"/>
    </row>
    <row r="96" spans="2:11" s="41" customFormat="1">
      <c r="B96" s="153" t="s">
        <v>143</v>
      </c>
      <c r="C96" s="153"/>
      <c r="D96" s="153"/>
      <c r="E96" s="55"/>
      <c r="F96" s="55"/>
      <c r="G96" s="34"/>
      <c r="H96" s="34"/>
      <c r="I96" s="32"/>
      <c r="J96" s="56">
        <f>SUM(J94:J95)</f>
        <v>0</v>
      </c>
      <c r="K96" s="32"/>
    </row>
    <row r="97" spans="1:30" s="41" customFormat="1">
      <c r="B97" s="153" t="s">
        <v>143</v>
      </c>
      <c r="C97" s="153"/>
      <c r="D97" s="153"/>
      <c r="E97" s="55"/>
      <c r="F97" s="55"/>
      <c r="G97" s="34"/>
      <c r="H97" s="34"/>
      <c r="I97" s="32"/>
      <c r="J97" s="56">
        <f>ROUND(J96,0)</f>
        <v>0</v>
      </c>
      <c r="K97" s="32" t="s">
        <v>23</v>
      </c>
    </row>
    <row r="98" spans="1:30" s="41" customFormat="1">
      <c r="B98" s="155"/>
      <c r="C98" s="155"/>
      <c r="D98" s="155"/>
      <c r="E98" s="24"/>
      <c r="F98" s="34"/>
      <c r="G98" s="34"/>
      <c r="H98" s="34"/>
      <c r="I98" s="39"/>
      <c r="J98" s="32"/>
      <c r="K98" s="32"/>
    </row>
    <row r="99" spans="1:30" s="41" customFormat="1">
      <c r="B99" s="154"/>
      <c r="C99" s="154"/>
      <c r="D99" s="154"/>
      <c r="E99" s="24"/>
      <c r="F99" s="24"/>
      <c r="G99" s="34"/>
      <c r="H99" s="34"/>
      <c r="I99" s="32"/>
      <c r="J99" s="56"/>
      <c r="K99" s="32"/>
    </row>
    <row r="100" spans="1:30" s="41" customFormat="1">
      <c r="B100" s="154"/>
      <c r="C100" s="154"/>
      <c r="D100" s="154"/>
      <c r="E100" s="24"/>
      <c r="F100" s="24"/>
      <c r="G100" s="34"/>
      <c r="H100" s="34"/>
      <c r="I100" s="32"/>
      <c r="J100" s="56"/>
      <c r="K100" s="32"/>
    </row>
    <row r="101" spans="1:30" s="41" customFormat="1">
      <c r="B101" s="153"/>
      <c r="C101" s="153"/>
      <c r="D101" s="153"/>
      <c r="E101" s="24"/>
      <c r="F101" s="24"/>
      <c r="G101" s="34"/>
      <c r="H101" s="34"/>
      <c r="I101" s="32"/>
      <c r="J101" s="56"/>
      <c r="K101" s="32"/>
    </row>
    <row r="102" spans="1:30" s="41" customFormat="1">
      <c r="B102" s="25"/>
      <c r="C102" s="57"/>
      <c r="D102" s="57"/>
      <c r="E102" s="24"/>
      <c r="F102" s="24"/>
      <c r="G102" s="34"/>
      <c r="H102" s="34"/>
      <c r="I102" s="32"/>
      <c r="J102" s="56"/>
      <c r="K102" s="32"/>
    </row>
    <row r="103" spans="1:30" s="41" customFormat="1">
      <c r="B103" s="139"/>
      <c r="C103" s="139"/>
      <c r="D103" s="139"/>
      <c r="E103" s="139"/>
      <c r="F103" s="24"/>
      <c r="G103" s="34"/>
      <c r="H103" s="34"/>
      <c r="I103" s="32"/>
      <c r="J103" s="56"/>
      <c r="K103" s="32"/>
    </row>
    <row r="104" spans="1:30" s="41" customFormat="1">
      <c r="B104" s="154"/>
      <c r="C104" s="154"/>
      <c r="D104" s="154"/>
      <c r="E104" s="24"/>
      <c r="F104" s="24"/>
      <c r="G104" s="34"/>
      <c r="H104" s="34"/>
      <c r="I104" s="32"/>
      <c r="J104" s="56"/>
    </row>
    <row r="105" spans="1:30" s="41" customFormat="1">
      <c r="B105" s="154"/>
      <c r="C105" s="154"/>
      <c r="D105" s="154"/>
      <c r="E105" s="24"/>
      <c r="F105" s="24"/>
      <c r="G105" s="141"/>
      <c r="H105" s="141"/>
      <c r="I105" s="141"/>
      <c r="J105" s="56"/>
      <c r="K105" s="33"/>
    </row>
    <row r="106" spans="1:30" s="41" customFormat="1">
      <c r="B106" s="154"/>
      <c r="C106" s="154"/>
      <c r="D106" s="154"/>
      <c r="E106" s="54"/>
      <c r="F106" s="54"/>
      <c r="G106" s="54"/>
      <c r="H106" s="34"/>
      <c r="I106" s="32"/>
      <c r="J106" s="56"/>
      <c r="K106" s="33"/>
    </row>
    <row r="107" spans="1:30">
      <c r="B107" s="33"/>
      <c r="C107" s="32"/>
      <c r="D107" s="32"/>
      <c r="E107" s="34"/>
      <c r="F107" s="34"/>
      <c r="G107" s="34"/>
      <c r="H107" s="34"/>
      <c r="I107" s="32"/>
      <c r="J107" s="34"/>
      <c r="K107" s="34"/>
    </row>
    <row r="108" spans="1:30">
      <c r="B108" s="155"/>
      <c r="C108" s="155"/>
      <c r="D108" s="155"/>
      <c r="E108" s="24"/>
      <c r="F108" s="24"/>
      <c r="G108" s="34"/>
      <c r="H108" s="34"/>
      <c r="I108" s="32"/>
      <c r="J108" s="34"/>
      <c r="K108" s="34"/>
    </row>
    <row r="109" spans="1:30">
      <c r="B109" s="154"/>
      <c r="C109" s="154"/>
      <c r="D109" s="154"/>
      <c r="E109" s="24"/>
      <c r="F109" s="24"/>
      <c r="G109" s="141"/>
      <c r="H109" s="141"/>
      <c r="I109" s="141"/>
      <c r="J109" s="56"/>
      <c r="K109" s="32"/>
    </row>
    <row r="110" spans="1:30" s="34" customFormat="1">
      <c r="A110" s="58"/>
      <c r="B110" s="33"/>
      <c r="C110" s="32"/>
      <c r="D110" s="32"/>
      <c r="I110" s="32"/>
      <c r="J110" s="56"/>
      <c r="L110" s="23"/>
      <c r="M110" s="23"/>
      <c r="N110" s="23"/>
      <c r="O110" s="23"/>
      <c r="P110" s="23"/>
      <c r="Q110" s="23"/>
      <c r="R110" s="23"/>
      <c r="S110" s="23"/>
      <c r="T110" s="23"/>
      <c r="U110" s="23"/>
      <c r="V110" s="23"/>
      <c r="W110" s="23"/>
      <c r="X110" s="23"/>
      <c r="Y110" s="23"/>
      <c r="Z110" s="23"/>
      <c r="AA110" s="23"/>
      <c r="AB110" s="23"/>
      <c r="AC110" s="23"/>
      <c r="AD110" s="23"/>
    </row>
    <row r="111" spans="1:30" s="34" customFormat="1">
      <c r="A111" s="58"/>
      <c r="B111" s="33"/>
      <c r="C111" s="32"/>
      <c r="D111" s="32"/>
      <c r="I111" s="32"/>
      <c r="J111" s="56"/>
      <c r="K111" s="32"/>
      <c r="L111" s="23"/>
      <c r="M111" s="23"/>
      <c r="N111" s="23"/>
      <c r="O111" s="23"/>
      <c r="P111" s="23"/>
      <c r="Q111" s="23"/>
      <c r="R111" s="23"/>
      <c r="S111" s="23"/>
      <c r="T111" s="23"/>
      <c r="U111" s="23"/>
      <c r="V111" s="23"/>
      <c r="W111" s="23"/>
      <c r="X111" s="23"/>
      <c r="Y111" s="23"/>
      <c r="Z111" s="23"/>
      <c r="AA111" s="23"/>
      <c r="AB111" s="23"/>
      <c r="AC111" s="23"/>
      <c r="AD111" s="23"/>
    </row>
    <row r="112" spans="1:30">
      <c r="J112" s="56"/>
    </row>
  </sheetData>
  <mergeCells count="136">
    <mergeCell ref="G105:I105"/>
    <mergeCell ref="B106:D106"/>
    <mergeCell ref="B108:D108"/>
    <mergeCell ref="B109:D109"/>
    <mergeCell ref="G109:I109"/>
    <mergeCell ref="B99:D99"/>
    <mergeCell ref="B100:D100"/>
    <mergeCell ref="B101:D101"/>
    <mergeCell ref="B103:E103"/>
    <mergeCell ref="B104:D104"/>
    <mergeCell ref="B105:D105"/>
    <mergeCell ref="B93:D93"/>
    <mergeCell ref="B94:D94"/>
    <mergeCell ref="B95:D95"/>
    <mergeCell ref="B96:D96"/>
    <mergeCell ref="B97:D97"/>
    <mergeCell ref="B98:D98"/>
    <mergeCell ref="C84:E84"/>
    <mergeCell ref="F84:G84"/>
    <mergeCell ref="B85:D85"/>
    <mergeCell ref="B88:E88"/>
    <mergeCell ref="B89:D89"/>
    <mergeCell ref="B90:D90"/>
    <mergeCell ref="C81:E81"/>
    <mergeCell ref="F81:G81"/>
    <mergeCell ref="C82:E82"/>
    <mergeCell ref="F82:G82"/>
    <mergeCell ref="C83:E83"/>
    <mergeCell ref="F83:G83"/>
    <mergeCell ref="C78:E78"/>
    <mergeCell ref="F78:G78"/>
    <mergeCell ref="C79:E79"/>
    <mergeCell ref="F79:G79"/>
    <mergeCell ref="C80:E80"/>
    <mergeCell ref="F80:G80"/>
    <mergeCell ref="C75:E75"/>
    <mergeCell ref="F75:G75"/>
    <mergeCell ref="C76:E76"/>
    <mergeCell ref="F76:G76"/>
    <mergeCell ref="C77:E77"/>
    <mergeCell ref="F77:G77"/>
    <mergeCell ref="C72:E72"/>
    <mergeCell ref="F72:G72"/>
    <mergeCell ref="C73:E73"/>
    <mergeCell ref="F73:G73"/>
    <mergeCell ref="C74:E74"/>
    <mergeCell ref="F74:G74"/>
    <mergeCell ref="C69:E69"/>
    <mergeCell ref="F69:G69"/>
    <mergeCell ref="C70:E70"/>
    <mergeCell ref="F70:G70"/>
    <mergeCell ref="C71:E71"/>
    <mergeCell ref="F71:G71"/>
    <mergeCell ref="C66:E66"/>
    <mergeCell ref="F66:G66"/>
    <mergeCell ref="C67:E67"/>
    <mergeCell ref="F67:G67"/>
    <mergeCell ref="C68:E68"/>
    <mergeCell ref="F68:G68"/>
    <mergeCell ref="C63:E63"/>
    <mergeCell ref="F63:G63"/>
    <mergeCell ref="C64:E64"/>
    <mergeCell ref="F64:G64"/>
    <mergeCell ref="C65:E65"/>
    <mergeCell ref="F65:G65"/>
    <mergeCell ref="C60:E60"/>
    <mergeCell ref="F60:G60"/>
    <mergeCell ref="C61:E61"/>
    <mergeCell ref="F61:G61"/>
    <mergeCell ref="C62:E62"/>
    <mergeCell ref="F62:G62"/>
    <mergeCell ref="C57:E57"/>
    <mergeCell ref="F57:G57"/>
    <mergeCell ref="C58:E58"/>
    <mergeCell ref="F58:G58"/>
    <mergeCell ref="C59:E59"/>
    <mergeCell ref="F59:G59"/>
    <mergeCell ref="C54:E54"/>
    <mergeCell ref="F54:G54"/>
    <mergeCell ref="C55:E55"/>
    <mergeCell ref="F55:G55"/>
    <mergeCell ref="C56:E56"/>
    <mergeCell ref="F56:G56"/>
    <mergeCell ref="C51:E51"/>
    <mergeCell ref="F51:G51"/>
    <mergeCell ref="C52:E52"/>
    <mergeCell ref="F52:G52"/>
    <mergeCell ref="C53:E53"/>
    <mergeCell ref="F53:G53"/>
    <mergeCell ref="C48:E48"/>
    <mergeCell ref="F48:G48"/>
    <mergeCell ref="C49:E49"/>
    <mergeCell ref="F49:G49"/>
    <mergeCell ref="C50:E50"/>
    <mergeCell ref="F50:G50"/>
    <mergeCell ref="C45:E45"/>
    <mergeCell ref="F45:G45"/>
    <mergeCell ref="C46:E46"/>
    <mergeCell ref="F46:G46"/>
    <mergeCell ref="C47:E47"/>
    <mergeCell ref="F47:G47"/>
    <mergeCell ref="C42:E42"/>
    <mergeCell ref="F42:G42"/>
    <mergeCell ref="C43:E43"/>
    <mergeCell ref="F43:G43"/>
    <mergeCell ref="C44:E44"/>
    <mergeCell ref="F44:G44"/>
    <mergeCell ref="C40:E40"/>
    <mergeCell ref="F40:G40"/>
    <mergeCell ref="C41:E41"/>
    <mergeCell ref="F41:G41"/>
    <mergeCell ref="C36:E36"/>
    <mergeCell ref="F36:G36"/>
    <mergeCell ref="C37:E37"/>
    <mergeCell ref="F37:G37"/>
    <mergeCell ref="C38:E38"/>
    <mergeCell ref="F38:G38"/>
    <mergeCell ref="C27:D27"/>
    <mergeCell ref="B32:J32"/>
    <mergeCell ref="C34:E34"/>
    <mergeCell ref="F34:G34"/>
    <mergeCell ref="C35:E35"/>
    <mergeCell ref="F35:G35"/>
    <mergeCell ref="B15:K15"/>
    <mergeCell ref="C25:D25"/>
    <mergeCell ref="C39:E39"/>
    <mergeCell ref="F39:G39"/>
    <mergeCell ref="E9:K9"/>
    <mergeCell ref="B13:B14"/>
    <mergeCell ref="C13:C14"/>
    <mergeCell ref="D13:D14"/>
    <mergeCell ref="E13:E14"/>
    <mergeCell ref="G13:I13"/>
    <mergeCell ref="J13:J14"/>
    <mergeCell ref="K13:K14"/>
    <mergeCell ref="C26:D26"/>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5A542B-1095-44E6-94B3-3E350495B4F1}">
  <sheetPr>
    <tabColor rgb="FFFFFF00"/>
  </sheetPr>
  <dimension ref="A2:AD112"/>
  <sheetViews>
    <sheetView zoomScale="61" workbookViewId="0">
      <selection activeCell="H24" sqref="H24"/>
    </sheetView>
  </sheetViews>
  <sheetFormatPr defaultColWidth="8.90625" defaultRowHeight="21.5"/>
  <cols>
    <col min="1" max="1" width="8.90625" style="23"/>
    <col min="2" max="2" width="29.90625" style="22" customWidth="1"/>
    <col min="3" max="3" width="21.90625" style="21" customWidth="1"/>
    <col min="4" max="4" width="23.453125" style="21" customWidth="1"/>
    <col min="5" max="5" width="47.08984375" style="23" customWidth="1"/>
    <col min="6" max="6" width="14.90625" style="23" customWidth="1"/>
    <col min="7" max="7" width="12.90625" style="23" customWidth="1"/>
    <col min="8" max="8" width="13.54296875" style="23" customWidth="1"/>
    <col min="9" max="9" width="14.90625" style="23" customWidth="1"/>
    <col min="10" max="10" width="19.90625" style="23" customWidth="1"/>
    <col min="11" max="11" width="35" style="22" customWidth="1"/>
    <col min="12" max="16384" width="8.90625" style="23"/>
  </cols>
  <sheetData>
    <row r="2" spans="2:11" ht="42" customHeight="1">
      <c r="B2" s="24" t="s">
        <v>99</v>
      </c>
      <c r="C2" s="36" t="s">
        <v>251</v>
      </c>
    </row>
    <row r="3" spans="2:11" ht="21" customHeight="1">
      <c r="B3" s="24" t="s">
        <v>100</v>
      </c>
      <c r="C3" s="25"/>
      <c r="E3" s="23" t="s">
        <v>244</v>
      </c>
      <c r="F3" s="23">
        <f>1*7</f>
        <v>7</v>
      </c>
    </row>
    <row r="4" spans="2:11" ht="21" customHeight="1">
      <c r="B4" s="24" t="s">
        <v>101</v>
      </c>
      <c r="C4" s="32" t="s">
        <v>216</v>
      </c>
    </row>
    <row r="5" spans="2:11" ht="21" customHeight="1">
      <c r="B5" s="24" t="s">
        <v>102</v>
      </c>
      <c r="C5" s="25" t="s">
        <v>300</v>
      </c>
    </row>
    <row r="6" spans="2:11" ht="21" customHeight="1">
      <c r="B6" s="24" t="s">
        <v>103</v>
      </c>
      <c r="C6" s="25"/>
    </row>
    <row r="7" spans="2:11" ht="21" customHeight="1">
      <c r="B7" s="24" t="s">
        <v>104</v>
      </c>
      <c r="C7" s="25">
        <v>1</v>
      </c>
    </row>
    <row r="8" spans="2:11" ht="21" customHeight="1">
      <c r="B8" s="24" t="s">
        <v>105</v>
      </c>
      <c r="C8" s="25" t="s">
        <v>283</v>
      </c>
    </row>
    <row r="9" spans="2:11" ht="41.4" customHeight="1">
      <c r="B9" s="26" t="s">
        <v>106</v>
      </c>
      <c r="C9" s="25">
        <f>C7+1</f>
        <v>2</v>
      </c>
      <c r="E9" s="135"/>
      <c r="F9" s="135"/>
      <c r="G9" s="135"/>
      <c r="H9" s="135"/>
      <c r="I9" s="135"/>
      <c r="J9" s="135"/>
      <c r="K9" s="135"/>
    </row>
    <row r="10" spans="2:11" ht="21" customHeight="1">
      <c r="B10" s="24" t="s">
        <v>107</v>
      </c>
      <c r="C10" s="25" t="s">
        <v>217</v>
      </c>
      <c r="J10" s="27"/>
    </row>
    <row r="11" spans="2:11" ht="21" customHeight="1">
      <c r="B11" s="24" t="s">
        <v>108</v>
      </c>
      <c r="C11" s="25" t="s">
        <v>218</v>
      </c>
    </row>
    <row r="12" spans="2:11">
      <c r="B12" s="28"/>
      <c r="C12" s="29"/>
    </row>
    <row r="13" spans="2:11" ht="15" customHeight="1">
      <c r="B13" s="136" t="s">
        <v>109</v>
      </c>
      <c r="C13" s="136" t="s">
        <v>110</v>
      </c>
      <c r="D13" s="136" t="s">
        <v>111</v>
      </c>
      <c r="E13" s="136" t="s">
        <v>112</v>
      </c>
      <c r="F13" s="30"/>
      <c r="G13" s="136" t="s">
        <v>113</v>
      </c>
      <c r="H13" s="136"/>
      <c r="I13" s="136"/>
      <c r="J13" s="136" t="s">
        <v>114</v>
      </c>
      <c r="K13" s="136" t="s">
        <v>115</v>
      </c>
    </row>
    <row r="14" spans="2:11" ht="15" customHeight="1">
      <c r="B14" s="136"/>
      <c r="C14" s="136"/>
      <c r="D14" s="136"/>
      <c r="E14" s="136"/>
      <c r="F14" s="30" t="s">
        <v>116</v>
      </c>
      <c r="G14" s="30" t="s">
        <v>117</v>
      </c>
      <c r="H14" s="30" t="s">
        <v>118</v>
      </c>
      <c r="I14" s="30" t="s">
        <v>119</v>
      </c>
      <c r="J14" s="136"/>
      <c r="K14" s="136"/>
    </row>
    <row r="15" spans="2:11" ht="18.649999999999999" customHeight="1">
      <c r="B15" s="132" t="s">
        <v>120</v>
      </c>
      <c r="C15" s="132"/>
      <c r="D15" s="132"/>
      <c r="E15" s="132"/>
      <c r="F15" s="132"/>
      <c r="G15" s="132"/>
      <c r="H15" s="132"/>
      <c r="I15" s="132"/>
      <c r="J15" s="132"/>
      <c r="K15" s="132"/>
    </row>
    <row r="16" spans="2:11">
      <c r="B16" s="31" t="s">
        <v>275</v>
      </c>
      <c r="C16" s="32" t="s">
        <v>280</v>
      </c>
      <c r="D16" s="32" t="s">
        <v>306</v>
      </c>
      <c r="E16" s="32"/>
      <c r="F16" s="32">
        <v>2</v>
      </c>
      <c r="G16" s="32">
        <f>+F3+3.5+3.5</f>
        <v>14</v>
      </c>
      <c r="H16" s="32"/>
      <c r="I16" s="33"/>
      <c r="J16" s="32"/>
      <c r="K16" s="32"/>
    </row>
    <row r="17" spans="2:11">
      <c r="B17" s="33"/>
      <c r="C17" s="32"/>
      <c r="D17" s="32"/>
      <c r="E17" s="34"/>
      <c r="F17" s="32"/>
      <c r="G17" s="32"/>
      <c r="H17" s="34"/>
      <c r="I17" s="34"/>
      <c r="J17" s="32"/>
      <c r="K17" s="33"/>
    </row>
    <row r="18" spans="2:11">
      <c r="B18" s="33"/>
      <c r="C18" s="32"/>
      <c r="D18" s="32"/>
      <c r="E18" s="34"/>
      <c r="F18" s="32"/>
      <c r="G18" s="32"/>
      <c r="H18" s="34"/>
      <c r="I18" s="34"/>
      <c r="J18" s="32"/>
      <c r="K18" s="33"/>
    </row>
    <row r="19" spans="2:11">
      <c r="B19" s="33"/>
      <c r="C19" s="32"/>
      <c r="D19" s="32"/>
      <c r="E19" s="34"/>
      <c r="F19" s="32"/>
      <c r="G19" s="32"/>
      <c r="H19" s="34"/>
      <c r="I19" s="34"/>
      <c r="J19" s="32"/>
      <c r="K19" s="33"/>
    </row>
    <row r="20" spans="2:11" ht="22.5" customHeight="1">
      <c r="B20" s="35" t="s">
        <v>121</v>
      </c>
      <c r="C20" s="25"/>
      <c r="D20" s="25"/>
      <c r="E20" s="36"/>
      <c r="F20" s="36"/>
      <c r="G20" s="37"/>
      <c r="H20" s="34"/>
      <c r="I20" s="30"/>
      <c r="J20" s="38"/>
      <c r="K20" s="33"/>
    </row>
    <row r="21" spans="2:11" ht="22.5" customHeight="1">
      <c r="B21" s="35"/>
      <c r="C21" s="36" t="s">
        <v>219</v>
      </c>
      <c r="D21" s="31"/>
      <c r="E21" s="36"/>
      <c r="F21" s="36"/>
      <c r="G21" s="37"/>
      <c r="H21" s="34"/>
      <c r="I21" s="25" t="s">
        <v>14</v>
      </c>
      <c r="J21" s="38">
        <f>+J16</f>
        <v>0</v>
      </c>
      <c r="K21" s="33"/>
    </row>
    <row r="22" spans="2:11" ht="22.5" customHeight="1">
      <c r="B22" s="35"/>
      <c r="C22" s="78"/>
      <c r="D22" s="33"/>
      <c r="E22" s="31"/>
      <c r="F22" s="31"/>
      <c r="G22" s="32"/>
      <c r="H22" s="32"/>
      <c r="I22" s="25"/>
      <c r="J22" s="38"/>
      <c r="K22" s="33"/>
    </row>
    <row r="23" spans="2:11" ht="22.5" customHeight="1">
      <c r="B23" s="35"/>
      <c r="C23" s="78"/>
      <c r="D23" s="33"/>
      <c r="E23" s="31"/>
      <c r="F23" s="31"/>
      <c r="G23" s="32"/>
      <c r="H23" s="32"/>
      <c r="I23" s="25"/>
      <c r="J23" s="38"/>
      <c r="K23" s="33"/>
    </row>
    <row r="24" spans="2:11" ht="22.5" customHeight="1">
      <c r="B24" s="35"/>
      <c r="C24" s="78"/>
      <c r="D24" s="33"/>
      <c r="E24" s="31"/>
      <c r="F24" s="31"/>
      <c r="G24" s="32"/>
      <c r="H24" s="32"/>
      <c r="I24" s="25"/>
      <c r="J24" s="38"/>
      <c r="K24" s="33"/>
    </row>
    <row r="25" spans="2:11" ht="22.5" customHeight="1">
      <c r="B25" s="35"/>
      <c r="C25" s="139"/>
      <c r="D25" s="139"/>
      <c r="E25" s="31"/>
      <c r="F25" s="31"/>
      <c r="G25" s="32"/>
      <c r="H25" s="32"/>
      <c r="I25" s="25"/>
      <c r="J25" s="38"/>
      <c r="K25" s="33"/>
    </row>
    <row r="26" spans="2:11" ht="22.5" customHeight="1">
      <c r="B26" s="35"/>
      <c r="C26" s="134"/>
      <c r="D26" s="134"/>
      <c r="E26" s="31"/>
      <c r="F26" s="31"/>
      <c r="G26" s="32"/>
      <c r="H26" s="32"/>
      <c r="I26" s="25"/>
      <c r="J26" s="38"/>
      <c r="K26" s="33"/>
    </row>
    <row r="27" spans="2:11" ht="22.5" customHeight="1">
      <c r="B27" s="33"/>
      <c r="C27" s="141"/>
      <c r="D27" s="141"/>
      <c r="E27" s="34"/>
      <c r="F27" s="34"/>
      <c r="G27" s="34"/>
      <c r="H27" s="34"/>
      <c r="I27" s="34"/>
      <c r="J27" s="38"/>
      <c r="K27" s="33"/>
    </row>
    <row r="28" spans="2:11" ht="21.65" customHeight="1">
      <c r="B28" s="33"/>
      <c r="C28" s="34"/>
      <c r="D28" s="34"/>
      <c r="E28" s="34"/>
      <c r="F28" s="34"/>
      <c r="G28" s="34"/>
      <c r="H28" s="34"/>
      <c r="I28" s="34"/>
      <c r="J28" s="38"/>
      <c r="K28" s="39"/>
    </row>
    <row r="29" spans="2:11" ht="21.65" customHeight="1">
      <c r="B29" s="31"/>
      <c r="C29" s="34"/>
      <c r="D29" s="34"/>
      <c r="E29" s="34"/>
      <c r="F29" s="34"/>
      <c r="G29" s="34"/>
      <c r="H29" s="34"/>
      <c r="I29" s="34"/>
      <c r="J29" s="38"/>
      <c r="K29" s="39"/>
    </row>
    <row r="30" spans="2:11">
      <c r="B30" s="31"/>
      <c r="C30" s="31"/>
      <c r="D30" s="31"/>
      <c r="E30" s="31"/>
      <c r="F30" s="31"/>
      <c r="G30" s="34"/>
      <c r="H30" s="34"/>
      <c r="I30" s="34"/>
      <c r="J30" s="39"/>
      <c r="K30" s="33"/>
    </row>
    <row r="31" spans="2:11">
      <c r="B31" s="33"/>
      <c r="C31" s="32"/>
      <c r="D31" s="32"/>
      <c r="E31" s="34"/>
      <c r="F31" s="34"/>
      <c r="G31" s="34"/>
      <c r="H31" s="34"/>
      <c r="I31" s="34"/>
      <c r="J31" s="34"/>
      <c r="K31" s="33"/>
    </row>
    <row r="32" spans="2:11" ht="23">
      <c r="B32" s="142" t="s">
        <v>122</v>
      </c>
      <c r="C32" s="142"/>
      <c r="D32" s="142"/>
      <c r="E32" s="142"/>
      <c r="F32" s="142"/>
      <c r="G32" s="142"/>
      <c r="H32" s="142"/>
      <c r="I32" s="142"/>
      <c r="J32" s="142"/>
      <c r="K32" s="33"/>
    </row>
    <row r="33" spans="2:11">
      <c r="B33" s="32"/>
      <c r="C33" s="32"/>
      <c r="D33" s="32"/>
      <c r="E33" s="34"/>
      <c r="F33" s="34"/>
      <c r="G33" s="34"/>
      <c r="H33" s="34"/>
      <c r="I33" s="34"/>
      <c r="J33" s="34"/>
      <c r="K33" s="33"/>
    </row>
    <row r="34" spans="2:11" s="41" customFormat="1" ht="29.15" customHeight="1">
      <c r="B34" s="36" t="s">
        <v>0</v>
      </c>
      <c r="C34" s="140" t="s">
        <v>1</v>
      </c>
      <c r="D34" s="140"/>
      <c r="E34" s="140"/>
      <c r="F34" s="140" t="s">
        <v>2</v>
      </c>
      <c r="G34" s="140"/>
      <c r="H34" s="25" t="s">
        <v>3</v>
      </c>
      <c r="I34" s="25" t="s">
        <v>4</v>
      </c>
      <c r="J34" s="25" t="s">
        <v>123</v>
      </c>
      <c r="K34" s="25" t="s">
        <v>124</v>
      </c>
    </row>
    <row r="35" spans="2:11" s="41" customFormat="1" ht="162" customHeight="1">
      <c r="B35" s="42">
        <v>1</v>
      </c>
      <c r="C35" s="137" t="s">
        <v>183</v>
      </c>
      <c r="D35" s="137"/>
      <c r="E35" s="137"/>
      <c r="F35" s="138" t="s">
        <v>7</v>
      </c>
      <c r="G35" s="138"/>
      <c r="H35" s="43" t="s">
        <v>125</v>
      </c>
      <c r="I35" s="44">
        <v>1</v>
      </c>
      <c r="J35" s="45"/>
      <c r="K35" s="42"/>
    </row>
    <row r="36" spans="2:11" s="41" customFormat="1" ht="209.5" customHeight="1">
      <c r="B36" s="42">
        <v>2</v>
      </c>
      <c r="C36" s="137" t="s">
        <v>184</v>
      </c>
      <c r="D36" s="137"/>
      <c r="E36" s="137"/>
      <c r="F36" s="138" t="s">
        <v>9</v>
      </c>
      <c r="G36" s="138"/>
      <c r="H36" s="42" t="s">
        <v>10</v>
      </c>
      <c r="I36" s="42"/>
      <c r="J36" s="45"/>
      <c r="K36" s="42"/>
    </row>
    <row r="37" spans="2:11" s="41" customFormat="1" ht="236.5" customHeight="1">
      <c r="B37" s="42">
        <v>3</v>
      </c>
      <c r="C37" s="137" t="s">
        <v>185</v>
      </c>
      <c r="D37" s="137"/>
      <c r="E37" s="137"/>
      <c r="F37" s="138" t="s">
        <v>11</v>
      </c>
      <c r="G37" s="138"/>
      <c r="H37" s="42" t="s">
        <v>12</v>
      </c>
      <c r="I37" s="42"/>
      <c r="J37" s="45"/>
      <c r="K37" s="42"/>
    </row>
    <row r="38" spans="2:11" s="41" customFormat="1" ht="195" customHeight="1">
      <c r="B38" s="42">
        <v>4</v>
      </c>
      <c r="C38" s="137" t="s">
        <v>186</v>
      </c>
      <c r="D38" s="137"/>
      <c r="E38" s="137"/>
      <c r="F38" s="138" t="s">
        <v>13</v>
      </c>
      <c r="G38" s="138"/>
      <c r="H38" s="42" t="s">
        <v>14</v>
      </c>
      <c r="I38" s="42"/>
      <c r="J38" s="45"/>
      <c r="K38" s="42"/>
    </row>
    <row r="39" spans="2:11" s="41" customFormat="1" ht="88.4" customHeight="1">
      <c r="B39" s="42">
        <v>5</v>
      </c>
      <c r="C39" s="137" t="s">
        <v>187</v>
      </c>
      <c r="D39" s="137"/>
      <c r="E39" s="137"/>
      <c r="F39" s="138" t="s">
        <v>15</v>
      </c>
      <c r="G39" s="138"/>
      <c r="H39" s="42" t="s">
        <v>10</v>
      </c>
      <c r="I39" s="44">
        <f>+J97</f>
        <v>0</v>
      </c>
      <c r="J39" s="45"/>
      <c r="K39" s="42"/>
    </row>
    <row r="40" spans="2:11" s="41" customFormat="1" ht="272.5" customHeight="1">
      <c r="B40" s="42">
        <v>6</v>
      </c>
      <c r="C40" s="137" t="s">
        <v>188</v>
      </c>
      <c r="D40" s="137"/>
      <c r="E40" s="137"/>
      <c r="F40" s="138" t="s">
        <v>16</v>
      </c>
      <c r="G40" s="138"/>
      <c r="H40" s="43" t="s">
        <v>17</v>
      </c>
      <c r="I40" s="44"/>
      <c r="J40" s="45"/>
      <c r="K40" s="42"/>
    </row>
    <row r="41" spans="2:11" s="41" customFormat="1" ht="192" customHeight="1">
      <c r="B41" s="42">
        <v>7</v>
      </c>
      <c r="C41" s="137" t="s">
        <v>189</v>
      </c>
      <c r="D41" s="137"/>
      <c r="E41" s="137"/>
      <c r="F41" s="138" t="s">
        <v>18</v>
      </c>
      <c r="G41" s="138"/>
      <c r="H41" s="43" t="s">
        <v>19</v>
      </c>
      <c r="I41" s="42"/>
      <c r="J41" s="45"/>
      <c r="K41" s="42"/>
    </row>
    <row r="42" spans="2:11" s="41" customFormat="1" ht="232.75" customHeight="1">
      <c r="B42" s="42">
        <v>8</v>
      </c>
      <c r="C42" s="137" t="s">
        <v>190</v>
      </c>
      <c r="D42" s="137"/>
      <c r="E42" s="137"/>
      <c r="F42" s="138" t="s">
        <v>182</v>
      </c>
      <c r="G42" s="138"/>
      <c r="H42" s="43" t="s">
        <v>21</v>
      </c>
      <c r="I42" s="42"/>
      <c r="J42" s="45"/>
      <c r="K42" s="42"/>
    </row>
    <row r="43" spans="2:11" s="41" customFormat="1" ht="292.5" customHeight="1">
      <c r="B43" s="42">
        <v>9</v>
      </c>
      <c r="C43" s="137" t="s">
        <v>191</v>
      </c>
      <c r="D43" s="137"/>
      <c r="E43" s="137"/>
      <c r="F43" s="138" t="s">
        <v>22</v>
      </c>
      <c r="G43" s="138"/>
      <c r="H43" s="43" t="s">
        <v>23</v>
      </c>
      <c r="I43" s="42"/>
      <c r="J43" s="45"/>
      <c r="K43" s="42"/>
    </row>
    <row r="44" spans="2:11" s="41" customFormat="1" ht="262.64999999999998" customHeight="1">
      <c r="B44" s="42">
        <v>10</v>
      </c>
      <c r="C44" s="137" t="s">
        <v>192</v>
      </c>
      <c r="D44" s="137"/>
      <c r="E44" s="137"/>
      <c r="F44" s="138" t="s">
        <v>24</v>
      </c>
      <c r="G44" s="138"/>
      <c r="H44" s="43" t="s">
        <v>23</v>
      </c>
      <c r="I44" s="42"/>
      <c r="J44" s="45"/>
      <c r="K44" s="42"/>
    </row>
    <row r="45" spans="2:11" s="41" customFormat="1" ht="249" customHeight="1">
      <c r="B45" s="42">
        <v>11</v>
      </c>
      <c r="C45" s="137" t="s">
        <v>193</v>
      </c>
      <c r="D45" s="137"/>
      <c r="E45" s="137"/>
      <c r="F45" s="138" t="s">
        <v>25</v>
      </c>
      <c r="G45" s="138"/>
      <c r="H45" s="43" t="s">
        <v>23</v>
      </c>
      <c r="I45" s="42"/>
      <c r="J45" s="45"/>
      <c r="K45" s="42"/>
    </row>
    <row r="46" spans="2:11" s="41" customFormat="1" ht="145.65" customHeight="1">
      <c r="B46" s="42">
        <v>12</v>
      </c>
      <c r="C46" s="137" t="s">
        <v>194</v>
      </c>
      <c r="D46" s="137"/>
      <c r="E46" s="137"/>
      <c r="F46" s="138" t="s">
        <v>26</v>
      </c>
      <c r="G46" s="138"/>
      <c r="H46" s="43" t="s">
        <v>23</v>
      </c>
      <c r="I46" s="42"/>
      <c r="J46" s="45"/>
      <c r="K46" s="42"/>
    </row>
    <row r="47" spans="2:11" s="41" customFormat="1" ht="282.64999999999998" customHeight="1">
      <c r="B47" s="42">
        <v>13</v>
      </c>
      <c r="C47" s="137" t="s">
        <v>195</v>
      </c>
      <c r="D47" s="137"/>
      <c r="E47" s="137"/>
      <c r="F47" s="138" t="s">
        <v>27</v>
      </c>
      <c r="G47" s="138"/>
      <c r="H47" s="43" t="s">
        <v>23</v>
      </c>
      <c r="I47" s="42"/>
      <c r="J47" s="45"/>
      <c r="K47" s="42"/>
    </row>
    <row r="48" spans="2:11" s="41" customFormat="1" ht="166.75" customHeight="1">
      <c r="B48" s="42">
        <v>14</v>
      </c>
      <c r="C48" s="137" t="s">
        <v>196</v>
      </c>
      <c r="D48" s="137"/>
      <c r="E48" s="137"/>
      <c r="F48" s="138" t="s">
        <v>28</v>
      </c>
      <c r="G48" s="138"/>
      <c r="H48" s="43" t="s">
        <v>23</v>
      </c>
      <c r="I48" s="42"/>
      <c r="J48" s="45"/>
      <c r="K48" s="42"/>
    </row>
    <row r="49" spans="2:11" s="41" customFormat="1" ht="270.64999999999998" customHeight="1">
      <c r="B49" s="42">
        <v>15</v>
      </c>
      <c r="C49" s="137" t="s">
        <v>197</v>
      </c>
      <c r="D49" s="137"/>
      <c r="E49" s="137"/>
      <c r="F49" s="138" t="s">
        <v>29</v>
      </c>
      <c r="G49" s="138"/>
      <c r="H49" s="42" t="s">
        <v>10</v>
      </c>
      <c r="I49" s="42"/>
      <c r="J49" s="45"/>
      <c r="K49" s="42"/>
    </row>
    <row r="50" spans="2:11" s="41" customFormat="1" ht="200.5" customHeight="1">
      <c r="B50" s="42">
        <v>16</v>
      </c>
      <c r="C50" s="137" t="s">
        <v>198</v>
      </c>
      <c r="D50" s="137"/>
      <c r="E50" s="137"/>
      <c r="F50" s="138" t="s">
        <v>30</v>
      </c>
      <c r="G50" s="138"/>
      <c r="H50" s="42"/>
      <c r="I50" s="42"/>
      <c r="J50" s="45"/>
      <c r="K50" s="42"/>
    </row>
    <row r="51" spans="2:11" s="41" customFormat="1" ht="52.75" customHeight="1">
      <c r="B51" s="42">
        <v>17</v>
      </c>
      <c r="C51" s="143" t="s">
        <v>126</v>
      </c>
      <c r="D51" s="143"/>
      <c r="E51" s="143"/>
      <c r="F51" s="138" t="s">
        <v>127</v>
      </c>
      <c r="G51" s="138"/>
      <c r="H51" s="46"/>
      <c r="I51" s="42"/>
      <c r="J51" s="45"/>
      <c r="K51" s="42"/>
    </row>
    <row r="52" spans="2:11" s="41" customFormat="1" ht="87" customHeight="1">
      <c r="B52" s="42">
        <v>18</v>
      </c>
      <c r="C52" s="137" t="s">
        <v>199</v>
      </c>
      <c r="D52" s="137"/>
      <c r="E52" s="137"/>
      <c r="F52" s="138" t="s">
        <v>31</v>
      </c>
      <c r="G52" s="138"/>
      <c r="H52" s="42" t="s">
        <v>10</v>
      </c>
      <c r="I52" s="42"/>
      <c r="J52" s="45"/>
      <c r="K52" s="42"/>
    </row>
    <row r="53" spans="2:11" s="41" customFormat="1" ht="163.4" customHeight="1">
      <c r="B53" s="42">
        <v>19</v>
      </c>
      <c r="C53" s="137" t="s">
        <v>200</v>
      </c>
      <c r="D53" s="137"/>
      <c r="E53" s="137"/>
      <c r="F53" s="138" t="s">
        <v>32</v>
      </c>
      <c r="G53" s="138"/>
      <c r="H53" s="42" t="s">
        <v>10</v>
      </c>
      <c r="I53" s="44"/>
      <c r="J53" s="45"/>
      <c r="K53" s="32"/>
    </row>
    <row r="54" spans="2:11" s="41" customFormat="1" ht="122.4" customHeight="1">
      <c r="B54" s="42">
        <v>20</v>
      </c>
      <c r="C54" s="137" t="s">
        <v>201</v>
      </c>
      <c r="D54" s="137"/>
      <c r="E54" s="137"/>
      <c r="F54" s="138" t="s">
        <v>33</v>
      </c>
      <c r="G54" s="138"/>
      <c r="H54" s="42" t="s">
        <v>10</v>
      </c>
      <c r="I54" s="44">
        <f>+J101</f>
        <v>0</v>
      </c>
      <c r="J54" s="45"/>
      <c r="K54" s="42"/>
    </row>
    <row r="55" spans="2:11" s="41" customFormat="1" ht="103.75" customHeight="1">
      <c r="B55" s="42">
        <v>21</v>
      </c>
      <c r="C55" s="137" t="s">
        <v>202</v>
      </c>
      <c r="D55" s="137"/>
      <c r="E55" s="137"/>
      <c r="F55" s="138" t="s">
        <v>34</v>
      </c>
      <c r="G55" s="138"/>
      <c r="H55" s="42" t="s">
        <v>10</v>
      </c>
      <c r="I55" s="44">
        <f>+J106</f>
        <v>0</v>
      </c>
      <c r="J55" s="45"/>
      <c r="K55" s="42"/>
    </row>
    <row r="56" spans="2:11" s="41" customFormat="1" ht="214.75" customHeight="1">
      <c r="B56" s="42">
        <v>22</v>
      </c>
      <c r="C56" s="137" t="s">
        <v>203</v>
      </c>
      <c r="D56" s="137"/>
      <c r="E56" s="137"/>
      <c r="F56" s="138" t="s">
        <v>35</v>
      </c>
      <c r="G56" s="138"/>
      <c r="H56" s="42" t="s">
        <v>10</v>
      </c>
      <c r="I56" s="42"/>
      <c r="J56" s="45"/>
      <c r="K56" s="42"/>
    </row>
    <row r="57" spans="2:11" s="41" customFormat="1" ht="32.15" customHeight="1">
      <c r="B57" s="42">
        <v>23</v>
      </c>
      <c r="C57" s="143" t="s">
        <v>128</v>
      </c>
      <c r="D57" s="143"/>
      <c r="E57" s="143"/>
      <c r="F57" s="138"/>
      <c r="G57" s="138"/>
      <c r="H57" s="35"/>
      <c r="I57" s="42"/>
      <c r="J57" s="45"/>
      <c r="K57" s="42"/>
    </row>
    <row r="58" spans="2:11" s="41" customFormat="1" ht="64.400000000000006" customHeight="1">
      <c r="B58" s="42">
        <v>24</v>
      </c>
      <c r="C58" s="137" t="s">
        <v>204</v>
      </c>
      <c r="D58" s="137"/>
      <c r="E58" s="137"/>
      <c r="F58" s="138" t="s">
        <v>36</v>
      </c>
      <c r="G58" s="138"/>
      <c r="H58" s="42"/>
      <c r="I58" s="42"/>
      <c r="J58" s="45"/>
      <c r="K58" s="33"/>
    </row>
    <row r="59" spans="2:11" s="41" customFormat="1" ht="102.65" customHeight="1">
      <c r="B59" s="42">
        <v>25</v>
      </c>
      <c r="C59" s="137" t="s">
        <v>205</v>
      </c>
      <c r="D59" s="137"/>
      <c r="E59" s="137"/>
      <c r="F59" s="138" t="s">
        <v>37</v>
      </c>
      <c r="G59" s="138"/>
      <c r="H59" s="43" t="s">
        <v>23</v>
      </c>
      <c r="I59" s="44"/>
      <c r="J59" s="45"/>
      <c r="K59" s="32"/>
    </row>
    <row r="60" spans="2:11" s="41" customFormat="1" ht="216.65" customHeight="1">
      <c r="B60" s="42">
        <v>26</v>
      </c>
      <c r="C60" s="137" t="s">
        <v>206</v>
      </c>
      <c r="D60" s="137"/>
      <c r="E60" s="137"/>
      <c r="F60" s="138" t="s">
        <v>38</v>
      </c>
      <c r="G60" s="138"/>
      <c r="H60" s="43" t="s">
        <v>23</v>
      </c>
      <c r="I60" s="44">
        <v>0</v>
      </c>
      <c r="J60" s="45"/>
      <c r="K60" s="42"/>
    </row>
    <row r="61" spans="2:11" s="41" customFormat="1" ht="180.65" customHeight="1">
      <c r="B61" s="42">
        <v>27</v>
      </c>
      <c r="C61" s="137" t="s">
        <v>207</v>
      </c>
      <c r="D61" s="137"/>
      <c r="E61" s="137"/>
      <c r="F61" s="138" t="s">
        <v>39</v>
      </c>
      <c r="G61" s="138"/>
      <c r="H61" s="43" t="s">
        <v>23</v>
      </c>
      <c r="I61" s="42">
        <v>0</v>
      </c>
      <c r="J61" s="45"/>
      <c r="K61" s="42"/>
    </row>
    <row r="62" spans="2:11" s="41" customFormat="1" ht="153" customHeight="1">
      <c r="B62" s="42">
        <v>28</v>
      </c>
      <c r="C62" s="137" t="s">
        <v>40</v>
      </c>
      <c r="D62" s="137"/>
      <c r="E62" s="137"/>
      <c r="F62" s="138" t="s">
        <v>41</v>
      </c>
      <c r="G62" s="138"/>
      <c r="H62" s="43" t="s">
        <v>10</v>
      </c>
      <c r="I62" s="42"/>
      <c r="J62" s="45"/>
      <c r="K62" s="42"/>
    </row>
    <row r="63" spans="2:11" s="41" customFormat="1" ht="111.65" customHeight="1">
      <c r="B63" s="42">
        <v>29</v>
      </c>
      <c r="C63" s="137" t="s">
        <v>208</v>
      </c>
      <c r="D63" s="137"/>
      <c r="E63" s="137"/>
      <c r="F63" s="138" t="s">
        <v>42</v>
      </c>
      <c r="G63" s="138"/>
      <c r="H63" s="43" t="s">
        <v>10</v>
      </c>
      <c r="I63" s="44"/>
      <c r="J63" s="45"/>
      <c r="K63" s="42"/>
    </row>
    <row r="64" spans="2:11" s="41" customFormat="1" ht="241.75" customHeight="1">
      <c r="B64" s="42">
        <v>30</v>
      </c>
      <c r="C64" s="137" t="s">
        <v>209</v>
      </c>
      <c r="D64" s="137"/>
      <c r="E64" s="137"/>
      <c r="F64" s="138" t="s">
        <v>43</v>
      </c>
      <c r="G64" s="138"/>
      <c r="H64" s="43" t="s">
        <v>23</v>
      </c>
      <c r="I64" s="44"/>
      <c r="J64" s="45"/>
      <c r="K64" s="42"/>
    </row>
    <row r="65" spans="2:11" s="41" customFormat="1" ht="249" customHeight="1">
      <c r="B65" s="42">
        <v>31</v>
      </c>
      <c r="C65" s="137" t="s">
        <v>129</v>
      </c>
      <c r="D65" s="137"/>
      <c r="E65" s="137"/>
      <c r="F65" s="138" t="s">
        <v>44</v>
      </c>
      <c r="G65" s="138"/>
      <c r="H65" s="43" t="s">
        <v>45</v>
      </c>
      <c r="I65" s="44"/>
      <c r="J65" s="45"/>
      <c r="K65" s="42"/>
    </row>
    <row r="66" spans="2:11" s="41" customFormat="1" ht="138" customHeight="1">
      <c r="B66" s="42">
        <v>32</v>
      </c>
      <c r="C66" s="137" t="s">
        <v>210</v>
      </c>
      <c r="D66" s="137"/>
      <c r="E66" s="137"/>
      <c r="F66" s="138" t="s">
        <v>46</v>
      </c>
      <c r="G66" s="138"/>
      <c r="H66" s="43" t="s">
        <v>47</v>
      </c>
      <c r="I66" s="44"/>
      <c r="J66" s="45"/>
      <c r="K66" s="42"/>
    </row>
    <row r="67" spans="2:11" s="41" customFormat="1" ht="166.75" customHeight="1">
      <c r="B67" s="42">
        <v>33</v>
      </c>
      <c r="C67" s="137" t="s">
        <v>211</v>
      </c>
      <c r="D67" s="137"/>
      <c r="E67" s="137"/>
      <c r="F67" s="138" t="s">
        <v>48</v>
      </c>
      <c r="G67" s="138"/>
      <c r="H67" s="43" t="s">
        <v>45</v>
      </c>
      <c r="I67" s="44"/>
      <c r="J67" s="45"/>
      <c r="K67" s="42"/>
    </row>
    <row r="68" spans="2:11" s="41" customFormat="1" ht="165" customHeight="1">
      <c r="B68" s="42">
        <v>34</v>
      </c>
      <c r="C68" s="137" t="s">
        <v>212</v>
      </c>
      <c r="D68" s="137"/>
      <c r="E68" s="137"/>
      <c r="F68" s="138" t="s">
        <v>49</v>
      </c>
      <c r="G68" s="138"/>
      <c r="H68" s="43" t="s">
        <v>21</v>
      </c>
      <c r="I68" s="42"/>
      <c r="J68" s="45"/>
      <c r="K68" s="42"/>
    </row>
    <row r="69" spans="2:11" s="41" customFormat="1" ht="409.5" customHeight="1">
      <c r="B69" s="42">
        <v>35</v>
      </c>
      <c r="C69" s="137" t="s">
        <v>213</v>
      </c>
      <c r="D69" s="137"/>
      <c r="E69" s="137"/>
      <c r="F69" s="138" t="s">
        <v>50</v>
      </c>
      <c r="G69" s="138"/>
      <c r="H69" s="43" t="s">
        <v>17</v>
      </c>
      <c r="I69" s="42"/>
      <c r="J69" s="45"/>
      <c r="K69" s="42"/>
    </row>
    <row r="70" spans="2:11" s="41" customFormat="1" ht="201" customHeight="1">
      <c r="B70" s="42">
        <v>36</v>
      </c>
      <c r="C70" s="137" t="s">
        <v>214</v>
      </c>
      <c r="D70" s="137"/>
      <c r="E70" s="137"/>
      <c r="F70" s="138" t="s">
        <v>51</v>
      </c>
      <c r="G70" s="138"/>
      <c r="H70" s="42" t="s">
        <v>14</v>
      </c>
      <c r="I70" s="42"/>
      <c r="J70" s="45"/>
      <c r="K70" s="42"/>
    </row>
    <row r="71" spans="2:11" s="41" customFormat="1" ht="201" customHeight="1">
      <c r="B71" s="42">
        <v>37</v>
      </c>
      <c r="C71" s="137" t="s">
        <v>215</v>
      </c>
      <c r="D71" s="137"/>
      <c r="E71" s="137"/>
      <c r="F71" s="138" t="s">
        <v>52</v>
      </c>
      <c r="G71" s="138"/>
      <c r="H71" s="42" t="s">
        <v>14</v>
      </c>
      <c r="I71" s="42"/>
      <c r="J71" s="45"/>
      <c r="K71" s="42"/>
    </row>
    <row r="72" spans="2:11" s="41" customFormat="1" ht="141" customHeight="1">
      <c r="B72" s="42">
        <v>38</v>
      </c>
      <c r="C72" s="137" t="s">
        <v>53</v>
      </c>
      <c r="D72" s="137"/>
      <c r="E72" s="137"/>
      <c r="F72" s="144" t="s">
        <v>54</v>
      </c>
      <c r="G72" s="144"/>
      <c r="H72" s="42" t="s">
        <v>14</v>
      </c>
      <c r="I72" s="39"/>
      <c r="J72" s="45"/>
      <c r="K72" s="42"/>
    </row>
    <row r="73" spans="2:11" s="41" customFormat="1" ht="228.65" customHeight="1">
      <c r="B73" s="42">
        <v>39</v>
      </c>
      <c r="C73" s="137" t="s">
        <v>55</v>
      </c>
      <c r="D73" s="137"/>
      <c r="E73" s="137"/>
      <c r="F73" s="144" t="s">
        <v>56</v>
      </c>
      <c r="G73" s="144"/>
      <c r="H73" s="42" t="s">
        <v>14</v>
      </c>
      <c r="I73" s="39"/>
      <c r="J73" s="45"/>
      <c r="K73" s="42"/>
    </row>
    <row r="74" spans="2:11" s="41" customFormat="1" ht="228.65" customHeight="1">
      <c r="B74" s="42">
        <v>40</v>
      </c>
      <c r="C74" s="145" t="s">
        <v>130</v>
      </c>
      <c r="D74" s="145"/>
      <c r="E74" s="145"/>
      <c r="F74" s="144" t="s">
        <v>58</v>
      </c>
      <c r="G74" s="144"/>
      <c r="H74" s="42" t="s">
        <v>59</v>
      </c>
      <c r="I74" s="39"/>
      <c r="J74" s="45"/>
      <c r="K74" s="42"/>
    </row>
    <row r="75" spans="2:11" s="41" customFormat="1" ht="228.65" customHeight="1">
      <c r="B75" s="42">
        <v>41</v>
      </c>
      <c r="C75" s="137" t="s">
        <v>60</v>
      </c>
      <c r="D75" s="137"/>
      <c r="E75" s="137"/>
      <c r="F75" s="138" t="s">
        <v>61</v>
      </c>
      <c r="G75" s="138"/>
      <c r="H75" s="32" t="s">
        <v>62</v>
      </c>
      <c r="I75" s="42"/>
      <c r="J75" s="45"/>
      <c r="K75" s="42"/>
    </row>
    <row r="76" spans="2:11" s="41" customFormat="1" ht="201" customHeight="1">
      <c r="B76" s="42">
        <v>42</v>
      </c>
      <c r="C76" s="145" t="s">
        <v>63</v>
      </c>
      <c r="D76" s="145"/>
      <c r="E76" s="145"/>
      <c r="F76" s="138" t="s">
        <v>64</v>
      </c>
      <c r="G76" s="138"/>
      <c r="H76" s="32" t="s">
        <v>62</v>
      </c>
      <c r="I76" s="42"/>
      <c r="J76" s="45"/>
      <c r="K76" s="42"/>
    </row>
    <row r="77" spans="2:11" s="41" customFormat="1" ht="145.65" customHeight="1">
      <c r="B77" s="42">
        <v>43</v>
      </c>
      <c r="C77" s="137" t="s">
        <v>131</v>
      </c>
      <c r="D77" s="137"/>
      <c r="E77" s="137"/>
      <c r="F77" s="138" t="s">
        <v>64</v>
      </c>
      <c r="G77" s="138"/>
      <c r="H77" s="32" t="s">
        <v>23</v>
      </c>
      <c r="I77" s="42"/>
      <c r="J77" s="45"/>
      <c r="K77" s="42"/>
    </row>
    <row r="78" spans="2:11" s="41" customFormat="1" ht="161.5" customHeight="1">
      <c r="B78" s="42">
        <v>44</v>
      </c>
      <c r="C78" s="137" t="s">
        <v>132</v>
      </c>
      <c r="D78" s="137"/>
      <c r="E78" s="137"/>
      <c r="F78" s="138" t="s">
        <v>67</v>
      </c>
      <c r="G78" s="138"/>
      <c r="H78" s="32" t="s">
        <v>14</v>
      </c>
      <c r="I78" s="42"/>
      <c r="J78" s="45"/>
      <c r="K78" s="42"/>
    </row>
    <row r="79" spans="2:11" s="41" customFormat="1" ht="161.5" customHeight="1">
      <c r="B79" s="42">
        <v>45</v>
      </c>
      <c r="C79" s="137" t="s">
        <v>72</v>
      </c>
      <c r="D79" s="137"/>
      <c r="E79" s="137"/>
      <c r="F79" s="138" t="s">
        <v>73</v>
      </c>
      <c r="G79" s="138"/>
      <c r="H79" s="32" t="s">
        <v>68</v>
      </c>
      <c r="I79" s="44">
        <f>+J111</f>
        <v>0</v>
      </c>
      <c r="J79" s="45"/>
      <c r="K79" s="42"/>
    </row>
    <row r="80" spans="2:11" s="41" customFormat="1" ht="136.4" customHeight="1">
      <c r="B80" s="42">
        <v>46</v>
      </c>
      <c r="C80" s="137" t="s">
        <v>133</v>
      </c>
      <c r="D80" s="137"/>
      <c r="E80" s="137"/>
      <c r="F80" s="138" t="s">
        <v>93</v>
      </c>
      <c r="G80" s="138"/>
      <c r="H80" s="32" t="s">
        <v>14</v>
      </c>
      <c r="I80" s="44">
        <v>0</v>
      </c>
      <c r="J80" s="45"/>
      <c r="K80" s="42"/>
    </row>
    <row r="81" spans="2:11" s="41" customFormat="1" ht="168" customHeight="1">
      <c r="B81" s="42">
        <v>47</v>
      </c>
      <c r="C81" s="137" t="s">
        <v>76</v>
      </c>
      <c r="D81" s="137"/>
      <c r="E81" s="137"/>
      <c r="F81" s="138" t="s">
        <v>77</v>
      </c>
      <c r="G81" s="138"/>
      <c r="H81" s="32" t="s">
        <v>59</v>
      </c>
      <c r="I81" s="44"/>
      <c r="J81" s="45"/>
      <c r="K81" s="42">
        <v>0</v>
      </c>
    </row>
    <row r="82" spans="2:11" s="41" customFormat="1" ht="176.4" customHeight="1">
      <c r="B82" s="42">
        <v>48</v>
      </c>
      <c r="C82" s="137" t="s">
        <v>134</v>
      </c>
      <c r="D82" s="137"/>
      <c r="E82" s="137"/>
      <c r="F82" s="146" t="s">
        <v>70</v>
      </c>
      <c r="G82" s="147"/>
      <c r="H82" s="31" t="s">
        <v>135</v>
      </c>
      <c r="I82" s="47"/>
      <c r="J82" s="47"/>
      <c r="K82" s="47"/>
    </row>
    <row r="83" spans="2:11" s="41" customFormat="1" ht="162.65" customHeight="1">
      <c r="B83" s="42">
        <v>49</v>
      </c>
      <c r="C83" s="145" t="s">
        <v>74</v>
      </c>
      <c r="D83" s="145"/>
      <c r="E83" s="145"/>
      <c r="F83" s="146" t="s">
        <v>136</v>
      </c>
      <c r="G83" s="147"/>
      <c r="H83" s="31" t="s">
        <v>12</v>
      </c>
      <c r="I83" s="31"/>
      <c r="J83" s="31"/>
      <c r="K83" s="31"/>
    </row>
    <row r="84" spans="2:11" s="41" customFormat="1" ht="196.4" customHeight="1">
      <c r="B84" s="42">
        <v>50</v>
      </c>
      <c r="C84" s="145" t="s">
        <v>82</v>
      </c>
      <c r="D84" s="145"/>
      <c r="E84" s="145"/>
      <c r="F84" s="146" t="s">
        <v>95</v>
      </c>
      <c r="G84" s="147"/>
      <c r="H84" s="31" t="s">
        <v>135</v>
      </c>
      <c r="I84" s="31"/>
      <c r="J84" s="31"/>
      <c r="K84" s="31"/>
    </row>
    <row r="85" spans="2:11" s="41" customFormat="1" ht="23">
      <c r="B85" s="149" t="s">
        <v>137</v>
      </c>
      <c r="C85" s="150"/>
      <c r="D85" s="151"/>
      <c r="E85" s="48" t="s">
        <v>138</v>
      </c>
      <c r="F85" s="48"/>
      <c r="G85" s="48" t="s">
        <v>139</v>
      </c>
      <c r="H85" s="48" t="s">
        <v>140</v>
      </c>
      <c r="I85" s="46" t="s">
        <v>141</v>
      </c>
      <c r="J85" s="48" t="s">
        <v>4</v>
      </c>
      <c r="K85" s="48" t="s">
        <v>3</v>
      </c>
    </row>
    <row r="86" spans="2:11" s="41" customFormat="1" ht="23">
      <c r="B86" s="46"/>
      <c r="C86" s="46"/>
      <c r="D86" s="46"/>
      <c r="E86" s="48"/>
      <c r="F86" s="48"/>
      <c r="G86" s="48"/>
      <c r="H86" s="48"/>
      <c r="I86" s="46"/>
      <c r="J86" s="48"/>
      <c r="K86" s="48"/>
    </row>
    <row r="87" spans="2:11" s="41" customFormat="1" ht="14.4" customHeight="1">
      <c r="B87" s="49"/>
      <c r="C87" s="46"/>
      <c r="D87" s="46"/>
      <c r="E87" s="48"/>
      <c r="F87" s="48"/>
      <c r="G87" s="48"/>
      <c r="H87" s="48"/>
      <c r="I87" s="46"/>
      <c r="J87" s="48"/>
      <c r="K87" s="48"/>
    </row>
    <row r="88" spans="2:11" s="41" customFormat="1" ht="23">
      <c r="B88" s="143" t="s">
        <v>142</v>
      </c>
      <c r="C88" s="143"/>
      <c r="D88" s="143"/>
      <c r="E88" s="143"/>
      <c r="F88" s="50"/>
      <c r="G88" s="50"/>
      <c r="H88" s="50"/>
      <c r="I88" s="43"/>
      <c r="J88" s="49"/>
      <c r="K88" s="48"/>
    </row>
    <row r="89" spans="2:11" s="41" customFormat="1" ht="23">
      <c r="B89" s="148" t="s">
        <v>120</v>
      </c>
      <c r="C89" s="148"/>
      <c r="D89" s="148"/>
      <c r="E89" s="46">
        <v>0</v>
      </c>
      <c r="F89" s="50"/>
      <c r="G89" s="43"/>
      <c r="H89" s="43"/>
      <c r="I89" s="51"/>
      <c r="J89" s="52">
        <f>I89*H89*G89*E89</f>
        <v>0</v>
      </c>
      <c r="K89" s="48"/>
    </row>
    <row r="90" spans="2:11" s="41" customFormat="1" ht="23">
      <c r="B90" s="152" t="s">
        <v>143</v>
      </c>
      <c r="C90" s="152"/>
      <c r="D90" s="152"/>
      <c r="E90" s="40"/>
      <c r="F90" s="50"/>
      <c r="G90" s="50"/>
      <c r="H90" s="50"/>
      <c r="I90" s="51"/>
      <c r="J90" s="52">
        <f>SUM(J89:J89)</f>
        <v>0</v>
      </c>
      <c r="K90" s="43" t="s">
        <v>17</v>
      </c>
    </row>
    <row r="91" spans="2:11" s="41" customFormat="1" ht="23">
      <c r="B91" s="43"/>
      <c r="C91" s="53"/>
      <c r="D91" s="43"/>
      <c r="E91" s="40"/>
      <c r="F91" s="50"/>
      <c r="G91" s="50"/>
      <c r="H91" s="50"/>
      <c r="I91" s="51"/>
      <c r="J91" s="43"/>
      <c r="K91" s="43"/>
    </row>
    <row r="92" spans="2:11" s="41" customFormat="1">
      <c r="B92" s="33"/>
      <c r="C92" s="32"/>
      <c r="D92" s="32"/>
      <c r="E92" s="34"/>
      <c r="F92" s="34"/>
      <c r="G92" s="34"/>
      <c r="H92" s="34"/>
      <c r="I92" s="32"/>
      <c r="J92" s="34"/>
      <c r="K92" s="33"/>
    </row>
    <row r="93" spans="2:11" s="41" customFormat="1">
      <c r="B93" s="155" t="s">
        <v>286</v>
      </c>
      <c r="C93" s="155"/>
      <c r="D93" s="155"/>
      <c r="E93" s="54"/>
      <c r="F93" s="54"/>
      <c r="G93" s="34"/>
      <c r="H93" s="34"/>
      <c r="I93" s="32"/>
      <c r="J93" s="34"/>
      <c r="K93" s="33"/>
    </row>
    <row r="94" spans="2:11" s="41" customFormat="1">
      <c r="B94" s="154" t="s">
        <v>144</v>
      </c>
      <c r="C94" s="154"/>
      <c r="D94" s="154"/>
      <c r="E94" s="55"/>
      <c r="F94" s="55"/>
      <c r="G94" s="34"/>
      <c r="H94" s="34"/>
      <c r="I94" s="32"/>
      <c r="J94" s="56">
        <f>+J21</f>
        <v>0</v>
      </c>
      <c r="K94" s="33"/>
    </row>
    <row r="95" spans="2:11" s="41" customFormat="1">
      <c r="B95" s="154" t="s">
        <v>145</v>
      </c>
      <c r="C95" s="154"/>
      <c r="D95" s="154"/>
      <c r="E95" s="55"/>
      <c r="F95" s="55"/>
      <c r="G95" s="34"/>
      <c r="H95" s="34"/>
      <c r="I95" s="32"/>
      <c r="J95" s="56">
        <f>J94*0.1</f>
        <v>0</v>
      </c>
      <c r="K95" s="33"/>
    </row>
    <row r="96" spans="2:11" s="41" customFormat="1">
      <c r="B96" s="153" t="s">
        <v>143</v>
      </c>
      <c r="C96" s="153"/>
      <c r="D96" s="153"/>
      <c r="E96" s="55"/>
      <c r="F96" s="55"/>
      <c r="G96" s="34"/>
      <c r="H96" s="34"/>
      <c r="I96" s="32"/>
      <c r="J96" s="56">
        <f>SUM(J94:J95)</f>
        <v>0</v>
      </c>
      <c r="K96" s="32"/>
    </row>
    <row r="97" spans="1:30" s="41" customFormat="1">
      <c r="B97" s="153" t="s">
        <v>143</v>
      </c>
      <c r="C97" s="153"/>
      <c r="D97" s="153"/>
      <c r="E97" s="55"/>
      <c r="F97" s="55"/>
      <c r="G97" s="34"/>
      <c r="H97" s="34"/>
      <c r="I97" s="32"/>
      <c r="J97" s="56">
        <f>ROUND(J96,0)</f>
        <v>0</v>
      </c>
      <c r="K97" s="32" t="s">
        <v>23</v>
      </c>
    </row>
    <row r="98" spans="1:30" s="41" customFormat="1">
      <c r="B98" s="155"/>
      <c r="C98" s="155"/>
      <c r="D98" s="155"/>
      <c r="E98" s="24"/>
      <c r="F98" s="34"/>
      <c r="G98" s="34"/>
      <c r="H98" s="34"/>
      <c r="I98" s="39"/>
      <c r="J98" s="32"/>
      <c r="K98" s="32"/>
    </row>
    <row r="99" spans="1:30" s="41" customFormat="1">
      <c r="B99" s="154"/>
      <c r="C99" s="154"/>
      <c r="D99" s="154"/>
      <c r="E99" s="24"/>
      <c r="F99" s="24"/>
      <c r="G99" s="34"/>
      <c r="H99" s="34"/>
      <c r="I99" s="32"/>
      <c r="J99" s="56"/>
      <c r="K99" s="32"/>
    </row>
    <row r="100" spans="1:30" s="41" customFormat="1">
      <c r="B100" s="154"/>
      <c r="C100" s="154"/>
      <c r="D100" s="154"/>
      <c r="E100" s="24"/>
      <c r="F100" s="24"/>
      <c r="G100" s="34"/>
      <c r="H100" s="34"/>
      <c r="I100" s="32"/>
      <c r="J100" s="56"/>
      <c r="K100" s="32"/>
    </row>
    <row r="101" spans="1:30" s="41" customFormat="1">
      <c r="B101" s="153"/>
      <c r="C101" s="153"/>
      <c r="D101" s="153"/>
      <c r="E101" s="24"/>
      <c r="F101" s="24"/>
      <c r="G101" s="34"/>
      <c r="H101" s="34"/>
      <c r="I101" s="32"/>
      <c r="J101" s="56"/>
      <c r="K101" s="32"/>
    </row>
    <row r="102" spans="1:30" s="41" customFormat="1">
      <c r="B102" s="25"/>
      <c r="C102" s="57"/>
      <c r="D102" s="57"/>
      <c r="E102" s="24"/>
      <c r="F102" s="24"/>
      <c r="G102" s="34"/>
      <c r="H102" s="34"/>
      <c r="I102" s="32"/>
      <c r="J102" s="56"/>
      <c r="K102" s="32"/>
    </row>
    <row r="103" spans="1:30" s="41" customFormat="1">
      <c r="B103" s="139"/>
      <c r="C103" s="139"/>
      <c r="D103" s="139"/>
      <c r="E103" s="139"/>
      <c r="F103" s="24"/>
      <c r="G103" s="34"/>
      <c r="H103" s="34"/>
      <c r="I103" s="32"/>
      <c r="J103" s="56"/>
      <c r="K103" s="32"/>
    </row>
    <row r="104" spans="1:30" s="41" customFormat="1">
      <c r="B104" s="154"/>
      <c r="C104" s="154"/>
      <c r="D104" s="154"/>
      <c r="E104" s="24"/>
      <c r="F104" s="24"/>
      <c r="G104" s="34"/>
      <c r="H104" s="34"/>
      <c r="I104" s="32"/>
      <c r="J104" s="56"/>
    </row>
    <row r="105" spans="1:30" s="41" customFormat="1">
      <c r="B105" s="154"/>
      <c r="C105" s="154"/>
      <c r="D105" s="154"/>
      <c r="E105" s="24"/>
      <c r="F105" s="24"/>
      <c r="G105" s="141"/>
      <c r="H105" s="141"/>
      <c r="I105" s="141"/>
      <c r="J105" s="56"/>
      <c r="K105" s="33"/>
    </row>
    <row r="106" spans="1:30" s="41" customFormat="1">
      <c r="B106" s="154"/>
      <c r="C106" s="154"/>
      <c r="D106" s="154"/>
      <c r="E106" s="54"/>
      <c r="F106" s="54"/>
      <c r="G106" s="54"/>
      <c r="H106" s="34"/>
      <c r="I106" s="32"/>
      <c r="J106" s="56"/>
      <c r="K106" s="33"/>
    </row>
    <row r="107" spans="1:30">
      <c r="B107" s="33"/>
      <c r="C107" s="32"/>
      <c r="D107" s="32"/>
      <c r="E107" s="34"/>
      <c r="F107" s="34"/>
      <c r="G107" s="34"/>
      <c r="H107" s="34"/>
      <c r="I107" s="32"/>
      <c r="J107" s="34"/>
      <c r="K107" s="34"/>
    </row>
    <row r="108" spans="1:30">
      <c r="B108" s="155"/>
      <c r="C108" s="155"/>
      <c r="D108" s="155"/>
      <c r="E108" s="24"/>
      <c r="F108" s="24"/>
      <c r="G108" s="34"/>
      <c r="H108" s="34"/>
      <c r="I108" s="32"/>
      <c r="J108" s="34"/>
      <c r="K108" s="34"/>
    </row>
    <row r="109" spans="1:30">
      <c r="B109" s="154"/>
      <c r="C109" s="154"/>
      <c r="D109" s="154"/>
      <c r="E109" s="24"/>
      <c r="F109" s="24"/>
      <c r="G109" s="141"/>
      <c r="H109" s="141"/>
      <c r="I109" s="141"/>
      <c r="J109" s="56"/>
      <c r="K109" s="32"/>
    </row>
    <row r="110" spans="1:30" s="34" customFormat="1">
      <c r="A110" s="58"/>
      <c r="B110" s="33"/>
      <c r="C110" s="32"/>
      <c r="D110" s="32"/>
      <c r="I110" s="32"/>
      <c r="J110" s="56"/>
      <c r="L110" s="23"/>
      <c r="M110" s="23"/>
      <c r="N110" s="23"/>
      <c r="O110" s="23"/>
      <c r="P110" s="23"/>
      <c r="Q110" s="23"/>
      <c r="R110" s="23"/>
      <c r="S110" s="23"/>
      <c r="T110" s="23"/>
      <c r="U110" s="23"/>
      <c r="V110" s="23"/>
      <c r="W110" s="23"/>
      <c r="X110" s="23"/>
      <c r="Y110" s="23"/>
      <c r="Z110" s="23"/>
      <c r="AA110" s="23"/>
      <c r="AB110" s="23"/>
      <c r="AC110" s="23"/>
      <c r="AD110" s="23"/>
    </row>
    <row r="111" spans="1:30" s="34" customFormat="1">
      <c r="A111" s="58"/>
      <c r="B111" s="33"/>
      <c r="C111" s="32"/>
      <c r="D111" s="32"/>
      <c r="I111" s="32"/>
      <c r="J111" s="56"/>
      <c r="K111" s="32"/>
      <c r="L111" s="23"/>
      <c r="M111" s="23"/>
      <c r="N111" s="23"/>
      <c r="O111" s="23"/>
      <c r="P111" s="23"/>
      <c r="Q111" s="23"/>
      <c r="R111" s="23"/>
      <c r="S111" s="23"/>
      <c r="T111" s="23"/>
      <c r="U111" s="23"/>
      <c r="V111" s="23"/>
      <c r="W111" s="23"/>
      <c r="X111" s="23"/>
      <c r="Y111" s="23"/>
      <c r="Z111" s="23"/>
      <c r="AA111" s="23"/>
      <c r="AB111" s="23"/>
      <c r="AC111" s="23"/>
      <c r="AD111" s="23"/>
    </row>
    <row r="112" spans="1:30">
      <c r="J112" s="56"/>
    </row>
  </sheetData>
  <mergeCells count="136">
    <mergeCell ref="G105:I105"/>
    <mergeCell ref="B106:D106"/>
    <mergeCell ref="B108:D108"/>
    <mergeCell ref="B109:D109"/>
    <mergeCell ref="G109:I109"/>
    <mergeCell ref="B99:D99"/>
    <mergeCell ref="B100:D100"/>
    <mergeCell ref="B101:D101"/>
    <mergeCell ref="B103:E103"/>
    <mergeCell ref="B104:D104"/>
    <mergeCell ref="B105:D105"/>
    <mergeCell ref="B93:D93"/>
    <mergeCell ref="B94:D94"/>
    <mergeCell ref="B95:D95"/>
    <mergeCell ref="B96:D96"/>
    <mergeCell ref="B97:D97"/>
    <mergeCell ref="B98:D98"/>
    <mergeCell ref="C84:E84"/>
    <mergeCell ref="F84:G84"/>
    <mergeCell ref="B85:D85"/>
    <mergeCell ref="B88:E88"/>
    <mergeCell ref="B89:D89"/>
    <mergeCell ref="B90:D90"/>
    <mergeCell ref="C81:E81"/>
    <mergeCell ref="F81:G81"/>
    <mergeCell ref="C82:E82"/>
    <mergeCell ref="F82:G82"/>
    <mergeCell ref="C83:E83"/>
    <mergeCell ref="F83:G83"/>
    <mergeCell ref="C78:E78"/>
    <mergeCell ref="F78:G78"/>
    <mergeCell ref="C79:E79"/>
    <mergeCell ref="F79:G79"/>
    <mergeCell ref="C80:E80"/>
    <mergeCell ref="F80:G80"/>
    <mergeCell ref="C75:E75"/>
    <mergeCell ref="F75:G75"/>
    <mergeCell ref="C76:E76"/>
    <mergeCell ref="F76:G76"/>
    <mergeCell ref="C77:E77"/>
    <mergeCell ref="F77:G77"/>
    <mergeCell ref="C72:E72"/>
    <mergeCell ref="F72:G72"/>
    <mergeCell ref="C73:E73"/>
    <mergeCell ref="F73:G73"/>
    <mergeCell ref="C74:E74"/>
    <mergeCell ref="F74:G74"/>
    <mergeCell ref="C69:E69"/>
    <mergeCell ref="F69:G69"/>
    <mergeCell ref="C70:E70"/>
    <mergeCell ref="F70:G70"/>
    <mergeCell ref="C71:E71"/>
    <mergeCell ref="F71:G71"/>
    <mergeCell ref="C66:E66"/>
    <mergeCell ref="F66:G66"/>
    <mergeCell ref="C67:E67"/>
    <mergeCell ref="F67:G67"/>
    <mergeCell ref="C68:E68"/>
    <mergeCell ref="F68:G68"/>
    <mergeCell ref="C63:E63"/>
    <mergeCell ref="F63:G63"/>
    <mergeCell ref="C64:E64"/>
    <mergeCell ref="F64:G64"/>
    <mergeCell ref="C65:E65"/>
    <mergeCell ref="F65:G65"/>
    <mergeCell ref="C60:E60"/>
    <mergeCell ref="F60:G60"/>
    <mergeCell ref="C61:E61"/>
    <mergeCell ref="F61:G61"/>
    <mergeCell ref="C62:E62"/>
    <mergeCell ref="F62:G62"/>
    <mergeCell ref="C57:E57"/>
    <mergeCell ref="F57:G57"/>
    <mergeCell ref="C58:E58"/>
    <mergeCell ref="F58:G58"/>
    <mergeCell ref="C59:E59"/>
    <mergeCell ref="F59:G59"/>
    <mergeCell ref="C54:E54"/>
    <mergeCell ref="F54:G54"/>
    <mergeCell ref="C55:E55"/>
    <mergeCell ref="F55:G55"/>
    <mergeCell ref="C56:E56"/>
    <mergeCell ref="F56:G56"/>
    <mergeCell ref="C51:E51"/>
    <mergeCell ref="F51:G51"/>
    <mergeCell ref="C52:E52"/>
    <mergeCell ref="F52:G52"/>
    <mergeCell ref="C53:E53"/>
    <mergeCell ref="F53:G53"/>
    <mergeCell ref="C48:E48"/>
    <mergeCell ref="F48:G48"/>
    <mergeCell ref="C49:E49"/>
    <mergeCell ref="F49:G49"/>
    <mergeCell ref="C50:E50"/>
    <mergeCell ref="F50:G50"/>
    <mergeCell ref="C45:E45"/>
    <mergeCell ref="F45:G45"/>
    <mergeCell ref="C46:E46"/>
    <mergeCell ref="F46:G46"/>
    <mergeCell ref="C47:E47"/>
    <mergeCell ref="F47:G47"/>
    <mergeCell ref="C42:E42"/>
    <mergeCell ref="F42:G42"/>
    <mergeCell ref="C43:E43"/>
    <mergeCell ref="F43:G43"/>
    <mergeCell ref="C44:E44"/>
    <mergeCell ref="F44:G44"/>
    <mergeCell ref="C40:E40"/>
    <mergeCell ref="F40:G40"/>
    <mergeCell ref="C41:E41"/>
    <mergeCell ref="F41:G41"/>
    <mergeCell ref="C36:E36"/>
    <mergeCell ref="F36:G36"/>
    <mergeCell ref="C37:E37"/>
    <mergeCell ref="F37:G37"/>
    <mergeCell ref="C38:E38"/>
    <mergeCell ref="F38:G38"/>
    <mergeCell ref="C27:D27"/>
    <mergeCell ref="B32:J32"/>
    <mergeCell ref="C34:E34"/>
    <mergeCell ref="F34:G34"/>
    <mergeCell ref="C35:E35"/>
    <mergeCell ref="F35:G35"/>
    <mergeCell ref="B15:K15"/>
    <mergeCell ref="C25:D25"/>
    <mergeCell ref="C39:E39"/>
    <mergeCell ref="F39:G39"/>
    <mergeCell ref="E9:K9"/>
    <mergeCell ref="B13:B14"/>
    <mergeCell ref="C13:C14"/>
    <mergeCell ref="D13:D14"/>
    <mergeCell ref="E13:E14"/>
    <mergeCell ref="G13:I13"/>
    <mergeCell ref="J13:J14"/>
    <mergeCell ref="K13:K14"/>
    <mergeCell ref="C26:D26"/>
  </mergeCell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D38A83-9152-45A7-99CD-4F5ACFAFA989}">
  <sheetPr>
    <tabColor rgb="FFFFFF00"/>
  </sheetPr>
  <dimension ref="A2:AD112"/>
  <sheetViews>
    <sheetView zoomScale="63" workbookViewId="0">
      <selection activeCell="J16" sqref="J16:K16"/>
    </sheetView>
  </sheetViews>
  <sheetFormatPr defaultColWidth="8.90625" defaultRowHeight="21.5"/>
  <cols>
    <col min="1" max="1" width="8.90625" style="23"/>
    <col min="2" max="2" width="29.90625" style="22" customWidth="1"/>
    <col min="3" max="3" width="21.90625" style="21" customWidth="1"/>
    <col min="4" max="4" width="23.453125" style="21" customWidth="1"/>
    <col min="5" max="5" width="47.08984375" style="23" customWidth="1"/>
    <col min="6" max="6" width="14.90625" style="23" customWidth="1"/>
    <col min="7" max="7" width="12.90625" style="23" customWidth="1"/>
    <col min="8" max="8" width="13.54296875" style="23" customWidth="1"/>
    <col min="9" max="9" width="14.90625" style="23" customWidth="1"/>
    <col min="10" max="10" width="19.90625" style="23" customWidth="1"/>
    <col min="11" max="11" width="35" style="22" customWidth="1"/>
    <col min="12" max="16384" width="8.90625" style="23"/>
  </cols>
  <sheetData>
    <row r="2" spans="2:11" ht="42" customHeight="1">
      <c r="B2" s="24" t="s">
        <v>99</v>
      </c>
      <c r="C2" s="36" t="s">
        <v>251</v>
      </c>
    </row>
    <row r="3" spans="2:11" ht="21" customHeight="1">
      <c r="B3" s="24" t="s">
        <v>100</v>
      </c>
      <c r="C3" s="25"/>
      <c r="E3" s="23" t="s">
        <v>244</v>
      </c>
      <c r="F3" s="23">
        <f>1*7</f>
        <v>7</v>
      </c>
    </row>
    <row r="4" spans="2:11" ht="21" customHeight="1">
      <c r="B4" s="24" t="s">
        <v>101</v>
      </c>
      <c r="C4" s="32" t="s">
        <v>216</v>
      </c>
    </row>
    <row r="5" spans="2:11" ht="21" customHeight="1">
      <c r="B5" s="24" t="s">
        <v>102</v>
      </c>
      <c r="C5" s="25" t="s">
        <v>301</v>
      </c>
    </row>
    <row r="6" spans="2:11" ht="21" customHeight="1">
      <c r="B6" s="24" t="s">
        <v>103</v>
      </c>
      <c r="C6" s="25"/>
    </row>
    <row r="7" spans="2:11" ht="21" customHeight="1">
      <c r="B7" s="24" t="s">
        <v>104</v>
      </c>
      <c r="C7" s="25">
        <v>1</v>
      </c>
    </row>
    <row r="8" spans="2:11" ht="21" customHeight="1">
      <c r="B8" s="24" t="s">
        <v>105</v>
      </c>
      <c r="C8" s="25" t="s">
        <v>283</v>
      </c>
    </row>
    <row r="9" spans="2:11" ht="41.4" customHeight="1">
      <c r="B9" s="26" t="s">
        <v>106</v>
      </c>
      <c r="C9" s="25">
        <f>C7+1</f>
        <v>2</v>
      </c>
      <c r="E9" s="135"/>
      <c r="F9" s="135"/>
      <c r="G9" s="135"/>
      <c r="H9" s="135"/>
      <c r="I9" s="135"/>
      <c r="J9" s="135"/>
      <c r="K9" s="135"/>
    </row>
    <row r="10" spans="2:11" ht="21" customHeight="1">
      <c r="B10" s="24" t="s">
        <v>107</v>
      </c>
      <c r="C10" s="25" t="s">
        <v>217</v>
      </c>
      <c r="J10" s="27"/>
    </row>
    <row r="11" spans="2:11" ht="21" customHeight="1">
      <c r="B11" s="24" t="s">
        <v>108</v>
      </c>
      <c r="C11" s="25" t="s">
        <v>218</v>
      </c>
    </row>
    <row r="12" spans="2:11">
      <c r="B12" s="28"/>
      <c r="C12" s="29"/>
    </row>
    <row r="13" spans="2:11" ht="15" customHeight="1">
      <c r="B13" s="136" t="s">
        <v>109</v>
      </c>
      <c r="C13" s="136" t="s">
        <v>110</v>
      </c>
      <c r="D13" s="136" t="s">
        <v>111</v>
      </c>
      <c r="E13" s="136" t="s">
        <v>112</v>
      </c>
      <c r="F13" s="30"/>
      <c r="G13" s="136" t="s">
        <v>113</v>
      </c>
      <c r="H13" s="136"/>
      <c r="I13" s="136"/>
      <c r="J13" s="136" t="s">
        <v>114</v>
      </c>
      <c r="K13" s="136" t="s">
        <v>115</v>
      </c>
    </row>
    <row r="14" spans="2:11" ht="15" customHeight="1">
      <c r="B14" s="136"/>
      <c r="C14" s="136"/>
      <c r="D14" s="136"/>
      <c r="E14" s="136"/>
      <c r="F14" s="30" t="s">
        <v>116</v>
      </c>
      <c r="G14" s="30" t="s">
        <v>117</v>
      </c>
      <c r="H14" s="30" t="s">
        <v>118</v>
      </c>
      <c r="I14" s="30" t="s">
        <v>119</v>
      </c>
      <c r="J14" s="136"/>
      <c r="K14" s="136"/>
    </row>
    <row r="15" spans="2:11" ht="18.649999999999999" customHeight="1">
      <c r="B15" s="132" t="s">
        <v>120</v>
      </c>
      <c r="C15" s="132"/>
      <c r="D15" s="132"/>
      <c r="E15" s="132"/>
      <c r="F15" s="132"/>
      <c r="G15" s="132"/>
      <c r="H15" s="132"/>
      <c r="I15" s="132"/>
      <c r="J15" s="132"/>
      <c r="K15" s="132"/>
    </row>
    <row r="16" spans="2:11">
      <c r="B16" s="31" t="s">
        <v>275</v>
      </c>
      <c r="C16" s="32" t="s">
        <v>280</v>
      </c>
      <c r="D16" s="32" t="s">
        <v>306</v>
      </c>
      <c r="E16" s="32"/>
      <c r="F16" s="32">
        <v>2</v>
      </c>
      <c r="G16" s="32">
        <f>+F3+3.5+3.5</f>
        <v>14</v>
      </c>
      <c r="H16" s="32"/>
      <c r="I16" s="33"/>
      <c r="J16" s="32"/>
      <c r="K16" s="32"/>
    </row>
    <row r="17" spans="2:11">
      <c r="B17" s="33"/>
      <c r="C17" s="32"/>
      <c r="D17" s="32"/>
      <c r="E17" s="34"/>
      <c r="F17" s="32"/>
      <c r="G17" s="32"/>
      <c r="H17" s="34"/>
      <c r="I17" s="34"/>
      <c r="J17" s="32"/>
      <c r="K17" s="33"/>
    </row>
    <row r="18" spans="2:11">
      <c r="B18" s="33"/>
      <c r="C18" s="32"/>
      <c r="D18" s="32"/>
      <c r="E18" s="34"/>
      <c r="F18" s="32"/>
      <c r="G18" s="32"/>
      <c r="H18" s="34"/>
      <c r="I18" s="34"/>
      <c r="J18" s="32"/>
      <c r="K18" s="33"/>
    </row>
    <row r="19" spans="2:11">
      <c r="B19" s="33"/>
      <c r="C19" s="32"/>
      <c r="D19" s="32"/>
      <c r="E19" s="34"/>
      <c r="F19" s="32"/>
      <c r="G19" s="32"/>
      <c r="H19" s="34"/>
      <c r="I19" s="34"/>
      <c r="J19" s="32"/>
      <c r="K19" s="33"/>
    </row>
    <row r="20" spans="2:11" ht="22.5" customHeight="1">
      <c r="B20" s="35" t="s">
        <v>121</v>
      </c>
      <c r="C20" s="25"/>
      <c r="D20" s="25"/>
      <c r="E20" s="36"/>
      <c r="F20" s="36"/>
      <c r="G20" s="37"/>
      <c r="H20" s="34"/>
      <c r="I20" s="30"/>
      <c r="J20" s="38"/>
      <c r="K20" s="33"/>
    </row>
    <row r="21" spans="2:11" ht="22.5" customHeight="1">
      <c r="B21" s="35"/>
      <c r="C21" s="36" t="s">
        <v>219</v>
      </c>
      <c r="D21" s="31"/>
      <c r="E21" s="36"/>
      <c r="F21" s="36"/>
      <c r="G21" s="37"/>
      <c r="H21" s="34"/>
      <c r="I21" s="25" t="s">
        <v>14</v>
      </c>
      <c r="J21" s="38">
        <f>+J16</f>
        <v>0</v>
      </c>
      <c r="K21" s="33"/>
    </row>
    <row r="22" spans="2:11" ht="22.5" customHeight="1">
      <c r="B22" s="35"/>
      <c r="C22" s="78"/>
      <c r="D22" s="33"/>
      <c r="E22" s="31"/>
      <c r="F22" s="31"/>
      <c r="G22" s="32"/>
      <c r="H22" s="32"/>
      <c r="I22" s="25"/>
      <c r="J22" s="38"/>
      <c r="K22" s="33"/>
    </row>
    <row r="23" spans="2:11" ht="22.5" customHeight="1">
      <c r="B23" s="35"/>
      <c r="C23" s="78"/>
      <c r="D23" s="33"/>
      <c r="E23" s="31"/>
      <c r="F23" s="31"/>
      <c r="G23" s="32"/>
      <c r="H23" s="32"/>
      <c r="I23" s="25"/>
      <c r="J23" s="38"/>
      <c r="K23" s="33"/>
    </row>
    <row r="24" spans="2:11" ht="22.5" customHeight="1">
      <c r="B24" s="35"/>
      <c r="C24" s="78"/>
      <c r="D24" s="33"/>
      <c r="E24" s="31"/>
      <c r="F24" s="31"/>
      <c r="G24" s="32"/>
      <c r="H24" s="32"/>
      <c r="I24" s="25"/>
      <c r="J24" s="38"/>
      <c r="K24" s="33"/>
    </row>
    <row r="25" spans="2:11" ht="22.5" customHeight="1">
      <c r="B25" s="35"/>
      <c r="C25" s="139"/>
      <c r="D25" s="139"/>
      <c r="E25" s="31"/>
      <c r="F25" s="31"/>
      <c r="G25" s="32"/>
      <c r="H25" s="32"/>
      <c r="I25" s="25"/>
      <c r="J25" s="38"/>
      <c r="K25" s="33"/>
    </row>
    <row r="26" spans="2:11" ht="22.5" customHeight="1">
      <c r="B26" s="35"/>
      <c r="C26" s="134"/>
      <c r="D26" s="134"/>
      <c r="E26" s="31"/>
      <c r="F26" s="31"/>
      <c r="G26" s="32"/>
      <c r="H26" s="32"/>
      <c r="I26" s="25"/>
      <c r="J26" s="38"/>
      <c r="K26" s="33"/>
    </row>
    <row r="27" spans="2:11" ht="22.5" customHeight="1">
      <c r="B27" s="33"/>
      <c r="C27" s="141"/>
      <c r="D27" s="141"/>
      <c r="E27" s="34"/>
      <c r="F27" s="34"/>
      <c r="G27" s="34"/>
      <c r="H27" s="34"/>
      <c r="I27" s="34"/>
      <c r="J27" s="38"/>
      <c r="K27" s="33"/>
    </row>
    <row r="28" spans="2:11" ht="21.65" customHeight="1">
      <c r="B28" s="33"/>
      <c r="C28" s="34"/>
      <c r="D28" s="34"/>
      <c r="E28" s="34"/>
      <c r="F28" s="34"/>
      <c r="G28" s="34"/>
      <c r="H28" s="34"/>
      <c r="I28" s="34"/>
      <c r="J28" s="38"/>
      <c r="K28" s="39"/>
    </row>
    <row r="29" spans="2:11" ht="21.65" customHeight="1">
      <c r="B29" s="31"/>
      <c r="C29" s="34"/>
      <c r="D29" s="34"/>
      <c r="E29" s="34"/>
      <c r="F29" s="34"/>
      <c r="G29" s="34"/>
      <c r="H29" s="34"/>
      <c r="I29" s="34"/>
      <c r="J29" s="38"/>
      <c r="K29" s="39"/>
    </row>
    <row r="30" spans="2:11">
      <c r="B30" s="31"/>
      <c r="C30" s="31"/>
      <c r="D30" s="31"/>
      <c r="E30" s="31"/>
      <c r="F30" s="31"/>
      <c r="G30" s="34"/>
      <c r="H30" s="34"/>
      <c r="I30" s="34"/>
      <c r="J30" s="39"/>
      <c r="K30" s="33"/>
    </row>
    <row r="31" spans="2:11">
      <c r="B31" s="33"/>
      <c r="C31" s="32"/>
      <c r="D31" s="32"/>
      <c r="E31" s="34"/>
      <c r="F31" s="34"/>
      <c r="G31" s="34"/>
      <c r="H31" s="34"/>
      <c r="I31" s="34"/>
      <c r="J31" s="34"/>
      <c r="K31" s="33"/>
    </row>
    <row r="32" spans="2:11" ht="23">
      <c r="B32" s="142" t="s">
        <v>122</v>
      </c>
      <c r="C32" s="142"/>
      <c r="D32" s="142"/>
      <c r="E32" s="142"/>
      <c r="F32" s="142"/>
      <c r="G32" s="142"/>
      <c r="H32" s="142"/>
      <c r="I32" s="142"/>
      <c r="J32" s="142"/>
      <c r="K32" s="33"/>
    </row>
    <row r="33" spans="2:11">
      <c r="B33" s="32"/>
      <c r="C33" s="32"/>
      <c r="D33" s="32"/>
      <c r="E33" s="34"/>
      <c r="F33" s="34"/>
      <c r="G33" s="34"/>
      <c r="H33" s="34"/>
      <c r="I33" s="34"/>
      <c r="J33" s="34"/>
      <c r="K33" s="33"/>
    </row>
    <row r="34" spans="2:11" s="41" customFormat="1" ht="29.15" customHeight="1">
      <c r="B34" s="36" t="s">
        <v>0</v>
      </c>
      <c r="C34" s="140" t="s">
        <v>1</v>
      </c>
      <c r="D34" s="140"/>
      <c r="E34" s="140"/>
      <c r="F34" s="140" t="s">
        <v>2</v>
      </c>
      <c r="G34" s="140"/>
      <c r="H34" s="25" t="s">
        <v>3</v>
      </c>
      <c r="I34" s="25" t="s">
        <v>4</v>
      </c>
      <c r="J34" s="25" t="s">
        <v>123</v>
      </c>
      <c r="K34" s="25" t="s">
        <v>124</v>
      </c>
    </row>
    <row r="35" spans="2:11" s="41" customFormat="1" ht="162" customHeight="1">
      <c r="B35" s="42">
        <v>1</v>
      </c>
      <c r="C35" s="137" t="s">
        <v>183</v>
      </c>
      <c r="D35" s="137"/>
      <c r="E35" s="137"/>
      <c r="F35" s="138" t="s">
        <v>7</v>
      </c>
      <c r="G35" s="138"/>
      <c r="H35" s="43" t="s">
        <v>125</v>
      </c>
      <c r="I35" s="44">
        <v>1</v>
      </c>
      <c r="J35" s="45"/>
      <c r="K35" s="42"/>
    </row>
    <row r="36" spans="2:11" s="41" customFormat="1" ht="209.5" customHeight="1">
      <c r="B36" s="42">
        <v>2</v>
      </c>
      <c r="C36" s="137" t="s">
        <v>184</v>
      </c>
      <c r="D36" s="137"/>
      <c r="E36" s="137"/>
      <c r="F36" s="138" t="s">
        <v>9</v>
      </c>
      <c r="G36" s="138"/>
      <c r="H36" s="42" t="s">
        <v>10</v>
      </c>
      <c r="I36" s="42"/>
      <c r="J36" s="45"/>
      <c r="K36" s="42"/>
    </row>
    <row r="37" spans="2:11" s="41" customFormat="1" ht="236.5" customHeight="1">
      <c r="B37" s="42">
        <v>3</v>
      </c>
      <c r="C37" s="137" t="s">
        <v>185</v>
      </c>
      <c r="D37" s="137"/>
      <c r="E37" s="137"/>
      <c r="F37" s="138" t="s">
        <v>11</v>
      </c>
      <c r="G37" s="138"/>
      <c r="H37" s="42" t="s">
        <v>12</v>
      </c>
      <c r="I37" s="42"/>
      <c r="J37" s="45"/>
      <c r="K37" s="42"/>
    </row>
    <row r="38" spans="2:11" s="41" customFormat="1" ht="195" customHeight="1">
      <c r="B38" s="42">
        <v>4</v>
      </c>
      <c r="C38" s="137" t="s">
        <v>186</v>
      </c>
      <c r="D38" s="137"/>
      <c r="E38" s="137"/>
      <c r="F38" s="138" t="s">
        <v>13</v>
      </c>
      <c r="G38" s="138"/>
      <c r="H38" s="42" t="s">
        <v>14</v>
      </c>
      <c r="I38" s="42"/>
      <c r="J38" s="45"/>
      <c r="K38" s="42"/>
    </row>
    <row r="39" spans="2:11" s="41" customFormat="1" ht="88.4" customHeight="1">
      <c r="B39" s="42">
        <v>5</v>
      </c>
      <c r="C39" s="137" t="s">
        <v>187</v>
      </c>
      <c r="D39" s="137"/>
      <c r="E39" s="137"/>
      <c r="F39" s="138" t="s">
        <v>15</v>
      </c>
      <c r="G39" s="138"/>
      <c r="H39" s="42" t="s">
        <v>10</v>
      </c>
      <c r="I39" s="44">
        <f>+J97</f>
        <v>0</v>
      </c>
      <c r="J39" s="45"/>
      <c r="K39" s="42"/>
    </row>
    <row r="40" spans="2:11" s="41" customFormat="1" ht="272.5" customHeight="1">
      <c r="B40" s="42">
        <v>6</v>
      </c>
      <c r="C40" s="137" t="s">
        <v>188</v>
      </c>
      <c r="D40" s="137"/>
      <c r="E40" s="137"/>
      <c r="F40" s="138" t="s">
        <v>16</v>
      </c>
      <c r="G40" s="138"/>
      <c r="H40" s="43" t="s">
        <v>17</v>
      </c>
      <c r="I40" s="44"/>
      <c r="J40" s="45"/>
      <c r="K40" s="42"/>
    </row>
    <row r="41" spans="2:11" s="41" customFormat="1" ht="192" customHeight="1">
      <c r="B41" s="42">
        <v>7</v>
      </c>
      <c r="C41" s="137" t="s">
        <v>189</v>
      </c>
      <c r="D41" s="137"/>
      <c r="E41" s="137"/>
      <c r="F41" s="138" t="s">
        <v>18</v>
      </c>
      <c r="G41" s="138"/>
      <c r="H41" s="43" t="s">
        <v>19</v>
      </c>
      <c r="I41" s="42"/>
      <c r="J41" s="45"/>
      <c r="K41" s="42"/>
    </row>
    <row r="42" spans="2:11" s="41" customFormat="1" ht="232.75" customHeight="1">
      <c r="B42" s="42">
        <v>8</v>
      </c>
      <c r="C42" s="137" t="s">
        <v>190</v>
      </c>
      <c r="D42" s="137"/>
      <c r="E42" s="137"/>
      <c r="F42" s="138" t="s">
        <v>182</v>
      </c>
      <c r="G42" s="138"/>
      <c r="H42" s="43" t="s">
        <v>21</v>
      </c>
      <c r="I42" s="42"/>
      <c r="J42" s="45"/>
      <c r="K42" s="42"/>
    </row>
    <row r="43" spans="2:11" s="41" customFormat="1" ht="292.5" customHeight="1">
      <c r="B43" s="42">
        <v>9</v>
      </c>
      <c r="C43" s="137" t="s">
        <v>191</v>
      </c>
      <c r="D43" s="137"/>
      <c r="E43" s="137"/>
      <c r="F43" s="138" t="s">
        <v>22</v>
      </c>
      <c r="G43" s="138"/>
      <c r="H43" s="43" t="s">
        <v>23</v>
      </c>
      <c r="I43" s="42"/>
      <c r="J43" s="45"/>
      <c r="K43" s="42"/>
    </row>
    <row r="44" spans="2:11" s="41" customFormat="1" ht="262.64999999999998" customHeight="1">
      <c r="B44" s="42">
        <v>10</v>
      </c>
      <c r="C44" s="137" t="s">
        <v>192</v>
      </c>
      <c r="D44" s="137"/>
      <c r="E44" s="137"/>
      <c r="F44" s="138" t="s">
        <v>24</v>
      </c>
      <c r="G44" s="138"/>
      <c r="H44" s="43" t="s">
        <v>23</v>
      </c>
      <c r="I44" s="42"/>
      <c r="J44" s="45"/>
      <c r="K44" s="42"/>
    </row>
    <row r="45" spans="2:11" s="41" customFormat="1" ht="249" customHeight="1">
      <c r="B45" s="42">
        <v>11</v>
      </c>
      <c r="C45" s="137" t="s">
        <v>193</v>
      </c>
      <c r="D45" s="137"/>
      <c r="E45" s="137"/>
      <c r="F45" s="138" t="s">
        <v>25</v>
      </c>
      <c r="G45" s="138"/>
      <c r="H45" s="43" t="s">
        <v>23</v>
      </c>
      <c r="I45" s="42"/>
      <c r="J45" s="45"/>
      <c r="K45" s="42"/>
    </row>
    <row r="46" spans="2:11" s="41" customFormat="1" ht="145.65" customHeight="1">
      <c r="B46" s="42">
        <v>12</v>
      </c>
      <c r="C46" s="137" t="s">
        <v>194</v>
      </c>
      <c r="D46" s="137"/>
      <c r="E46" s="137"/>
      <c r="F46" s="138" t="s">
        <v>26</v>
      </c>
      <c r="G46" s="138"/>
      <c r="H46" s="43" t="s">
        <v>23</v>
      </c>
      <c r="I46" s="42"/>
      <c r="J46" s="45"/>
      <c r="K46" s="42"/>
    </row>
    <row r="47" spans="2:11" s="41" customFormat="1" ht="282.64999999999998" customHeight="1">
      <c r="B47" s="42">
        <v>13</v>
      </c>
      <c r="C47" s="137" t="s">
        <v>195</v>
      </c>
      <c r="D47" s="137"/>
      <c r="E47" s="137"/>
      <c r="F47" s="138" t="s">
        <v>27</v>
      </c>
      <c r="G47" s="138"/>
      <c r="H47" s="43" t="s">
        <v>23</v>
      </c>
      <c r="I47" s="42"/>
      <c r="J47" s="45"/>
      <c r="K47" s="42"/>
    </row>
    <row r="48" spans="2:11" s="41" customFormat="1" ht="166.75" customHeight="1">
      <c r="B48" s="42">
        <v>14</v>
      </c>
      <c r="C48" s="137" t="s">
        <v>196</v>
      </c>
      <c r="D48" s="137"/>
      <c r="E48" s="137"/>
      <c r="F48" s="138" t="s">
        <v>28</v>
      </c>
      <c r="G48" s="138"/>
      <c r="H48" s="43" t="s">
        <v>23</v>
      </c>
      <c r="I48" s="42"/>
      <c r="J48" s="45"/>
      <c r="K48" s="42"/>
    </row>
    <row r="49" spans="2:11" s="41" customFormat="1" ht="270.64999999999998" customHeight="1">
      <c r="B49" s="42">
        <v>15</v>
      </c>
      <c r="C49" s="137" t="s">
        <v>197</v>
      </c>
      <c r="D49" s="137"/>
      <c r="E49" s="137"/>
      <c r="F49" s="138" t="s">
        <v>29</v>
      </c>
      <c r="G49" s="138"/>
      <c r="H49" s="42" t="s">
        <v>10</v>
      </c>
      <c r="I49" s="42"/>
      <c r="J49" s="45"/>
      <c r="K49" s="42"/>
    </row>
    <row r="50" spans="2:11" s="41" customFormat="1" ht="200.5" customHeight="1">
      <c r="B50" s="42">
        <v>16</v>
      </c>
      <c r="C50" s="137" t="s">
        <v>198</v>
      </c>
      <c r="D50" s="137"/>
      <c r="E50" s="137"/>
      <c r="F50" s="138" t="s">
        <v>30</v>
      </c>
      <c r="G50" s="138"/>
      <c r="H50" s="42"/>
      <c r="I50" s="42"/>
      <c r="J50" s="45"/>
      <c r="K50" s="42"/>
    </row>
    <row r="51" spans="2:11" s="41" customFormat="1" ht="52.75" customHeight="1">
      <c r="B51" s="42">
        <v>17</v>
      </c>
      <c r="C51" s="143" t="s">
        <v>126</v>
      </c>
      <c r="D51" s="143"/>
      <c r="E51" s="143"/>
      <c r="F51" s="138" t="s">
        <v>127</v>
      </c>
      <c r="G51" s="138"/>
      <c r="H51" s="46"/>
      <c r="I51" s="42"/>
      <c r="J51" s="45"/>
      <c r="K51" s="42"/>
    </row>
    <row r="52" spans="2:11" s="41" customFormat="1" ht="87" customHeight="1">
      <c r="B52" s="42">
        <v>18</v>
      </c>
      <c r="C52" s="137" t="s">
        <v>199</v>
      </c>
      <c r="D52" s="137"/>
      <c r="E52" s="137"/>
      <c r="F52" s="138" t="s">
        <v>31</v>
      </c>
      <c r="G52" s="138"/>
      <c r="H52" s="42" t="s">
        <v>10</v>
      </c>
      <c r="I52" s="42"/>
      <c r="J52" s="45"/>
      <c r="K52" s="42"/>
    </row>
    <row r="53" spans="2:11" s="41" customFormat="1" ht="163.4" customHeight="1">
      <c r="B53" s="42">
        <v>19</v>
      </c>
      <c r="C53" s="137" t="s">
        <v>200</v>
      </c>
      <c r="D53" s="137"/>
      <c r="E53" s="137"/>
      <c r="F53" s="138" t="s">
        <v>32</v>
      </c>
      <c r="G53" s="138"/>
      <c r="H53" s="42" t="s">
        <v>10</v>
      </c>
      <c r="I53" s="44"/>
      <c r="J53" s="45"/>
      <c r="K53" s="32"/>
    </row>
    <row r="54" spans="2:11" s="41" customFormat="1" ht="122.4" customHeight="1">
      <c r="B54" s="42">
        <v>20</v>
      </c>
      <c r="C54" s="137" t="s">
        <v>201</v>
      </c>
      <c r="D54" s="137"/>
      <c r="E54" s="137"/>
      <c r="F54" s="138" t="s">
        <v>33</v>
      </c>
      <c r="G54" s="138"/>
      <c r="H54" s="42" t="s">
        <v>10</v>
      </c>
      <c r="I54" s="44">
        <f>+J101</f>
        <v>0</v>
      </c>
      <c r="J54" s="45"/>
      <c r="K54" s="42"/>
    </row>
    <row r="55" spans="2:11" s="41" customFormat="1" ht="103.75" customHeight="1">
      <c r="B55" s="42">
        <v>21</v>
      </c>
      <c r="C55" s="137" t="s">
        <v>202</v>
      </c>
      <c r="D55" s="137"/>
      <c r="E55" s="137"/>
      <c r="F55" s="138" t="s">
        <v>34</v>
      </c>
      <c r="G55" s="138"/>
      <c r="H55" s="42" t="s">
        <v>10</v>
      </c>
      <c r="I55" s="44">
        <f>+J106</f>
        <v>0</v>
      </c>
      <c r="J55" s="45"/>
      <c r="K55" s="42"/>
    </row>
    <row r="56" spans="2:11" s="41" customFormat="1" ht="214.75" customHeight="1">
      <c r="B56" s="42">
        <v>22</v>
      </c>
      <c r="C56" s="137" t="s">
        <v>203</v>
      </c>
      <c r="D56" s="137"/>
      <c r="E56" s="137"/>
      <c r="F56" s="138" t="s">
        <v>35</v>
      </c>
      <c r="G56" s="138"/>
      <c r="H56" s="42" t="s">
        <v>10</v>
      </c>
      <c r="I56" s="42"/>
      <c r="J56" s="45"/>
      <c r="K56" s="42"/>
    </row>
    <row r="57" spans="2:11" s="41" customFormat="1" ht="32.15" customHeight="1">
      <c r="B57" s="42">
        <v>23</v>
      </c>
      <c r="C57" s="143" t="s">
        <v>128</v>
      </c>
      <c r="D57" s="143"/>
      <c r="E57" s="143"/>
      <c r="F57" s="138"/>
      <c r="G57" s="138"/>
      <c r="H57" s="35"/>
      <c r="I57" s="42"/>
      <c r="J57" s="45"/>
      <c r="K57" s="42"/>
    </row>
    <row r="58" spans="2:11" s="41" customFormat="1" ht="64.400000000000006" customHeight="1">
      <c r="B58" s="42">
        <v>24</v>
      </c>
      <c r="C58" s="137" t="s">
        <v>204</v>
      </c>
      <c r="D58" s="137"/>
      <c r="E58" s="137"/>
      <c r="F58" s="138" t="s">
        <v>36</v>
      </c>
      <c r="G58" s="138"/>
      <c r="H58" s="42"/>
      <c r="I58" s="42"/>
      <c r="J58" s="45"/>
      <c r="K58" s="33"/>
    </row>
    <row r="59" spans="2:11" s="41" customFormat="1" ht="102.65" customHeight="1">
      <c r="B59" s="42">
        <v>25</v>
      </c>
      <c r="C59" s="137" t="s">
        <v>205</v>
      </c>
      <c r="D59" s="137"/>
      <c r="E59" s="137"/>
      <c r="F59" s="138" t="s">
        <v>37</v>
      </c>
      <c r="G59" s="138"/>
      <c r="H59" s="43" t="s">
        <v>23</v>
      </c>
      <c r="I59" s="44"/>
      <c r="J59" s="45"/>
      <c r="K59" s="32"/>
    </row>
    <row r="60" spans="2:11" s="41" customFormat="1" ht="216.65" customHeight="1">
      <c r="B60" s="42">
        <v>26</v>
      </c>
      <c r="C60" s="137" t="s">
        <v>206</v>
      </c>
      <c r="D60" s="137"/>
      <c r="E60" s="137"/>
      <c r="F60" s="138" t="s">
        <v>38</v>
      </c>
      <c r="G60" s="138"/>
      <c r="H60" s="43" t="s">
        <v>23</v>
      </c>
      <c r="I60" s="44">
        <v>0</v>
      </c>
      <c r="J60" s="45"/>
      <c r="K60" s="42"/>
    </row>
    <row r="61" spans="2:11" s="41" customFormat="1" ht="180.65" customHeight="1">
      <c r="B61" s="42">
        <v>27</v>
      </c>
      <c r="C61" s="137" t="s">
        <v>207</v>
      </c>
      <c r="D61" s="137"/>
      <c r="E61" s="137"/>
      <c r="F61" s="138" t="s">
        <v>39</v>
      </c>
      <c r="G61" s="138"/>
      <c r="H61" s="43" t="s">
        <v>23</v>
      </c>
      <c r="I61" s="42">
        <v>0</v>
      </c>
      <c r="J61" s="45"/>
      <c r="K61" s="42"/>
    </row>
    <row r="62" spans="2:11" s="41" customFormat="1" ht="153" customHeight="1">
      <c r="B62" s="42">
        <v>28</v>
      </c>
      <c r="C62" s="137" t="s">
        <v>40</v>
      </c>
      <c r="D62" s="137"/>
      <c r="E62" s="137"/>
      <c r="F62" s="138" t="s">
        <v>41</v>
      </c>
      <c r="G62" s="138"/>
      <c r="H62" s="43" t="s">
        <v>10</v>
      </c>
      <c r="I62" s="42"/>
      <c r="J62" s="45"/>
      <c r="K62" s="42"/>
    </row>
    <row r="63" spans="2:11" s="41" customFormat="1" ht="111.65" customHeight="1">
      <c r="B63" s="42">
        <v>29</v>
      </c>
      <c r="C63" s="137" t="s">
        <v>208</v>
      </c>
      <c r="D63" s="137"/>
      <c r="E63" s="137"/>
      <c r="F63" s="138" t="s">
        <v>42</v>
      </c>
      <c r="G63" s="138"/>
      <c r="H63" s="43" t="s">
        <v>10</v>
      </c>
      <c r="I63" s="44"/>
      <c r="J63" s="45"/>
      <c r="K63" s="42"/>
    </row>
    <row r="64" spans="2:11" s="41" customFormat="1" ht="241.75" customHeight="1">
      <c r="B64" s="42">
        <v>30</v>
      </c>
      <c r="C64" s="137" t="s">
        <v>209</v>
      </c>
      <c r="D64" s="137"/>
      <c r="E64" s="137"/>
      <c r="F64" s="138" t="s">
        <v>43</v>
      </c>
      <c r="G64" s="138"/>
      <c r="H64" s="43" t="s">
        <v>23</v>
      </c>
      <c r="I64" s="44"/>
      <c r="J64" s="45"/>
      <c r="K64" s="42"/>
    </row>
    <row r="65" spans="2:11" s="41" customFormat="1" ht="249" customHeight="1">
      <c r="B65" s="42">
        <v>31</v>
      </c>
      <c r="C65" s="137" t="s">
        <v>129</v>
      </c>
      <c r="D65" s="137"/>
      <c r="E65" s="137"/>
      <c r="F65" s="138" t="s">
        <v>44</v>
      </c>
      <c r="G65" s="138"/>
      <c r="H65" s="43" t="s">
        <v>45</v>
      </c>
      <c r="I65" s="44"/>
      <c r="J65" s="45"/>
      <c r="K65" s="42"/>
    </row>
    <row r="66" spans="2:11" s="41" customFormat="1" ht="138" customHeight="1">
      <c r="B66" s="42">
        <v>32</v>
      </c>
      <c r="C66" s="137" t="s">
        <v>210</v>
      </c>
      <c r="D66" s="137"/>
      <c r="E66" s="137"/>
      <c r="F66" s="138" t="s">
        <v>46</v>
      </c>
      <c r="G66" s="138"/>
      <c r="H66" s="43" t="s">
        <v>47</v>
      </c>
      <c r="I66" s="44"/>
      <c r="J66" s="45"/>
      <c r="K66" s="42"/>
    </row>
    <row r="67" spans="2:11" s="41" customFormat="1" ht="166.75" customHeight="1">
      <c r="B67" s="42">
        <v>33</v>
      </c>
      <c r="C67" s="137" t="s">
        <v>211</v>
      </c>
      <c r="D67" s="137"/>
      <c r="E67" s="137"/>
      <c r="F67" s="138" t="s">
        <v>48</v>
      </c>
      <c r="G67" s="138"/>
      <c r="H67" s="43" t="s">
        <v>45</v>
      </c>
      <c r="I67" s="44"/>
      <c r="J67" s="45"/>
      <c r="K67" s="42"/>
    </row>
    <row r="68" spans="2:11" s="41" customFormat="1" ht="165" customHeight="1">
      <c r="B68" s="42">
        <v>34</v>
      </c>
      <c r="C68" s="137" t="s">
        <v>212</v>
      </c>
      <c r="D68" s="137"/>
      <c r="E68" s="137"/>
      <c r="F68" s="138" t="s">
        <v>49</v>
      </c>
      <c r="G68" s="138"/>
      <c r="H68" s="43" t="s">
        <v>21</v>
      </c>
      <c r="I68" s="42"/>
      <c r="J68" s="45"/>
      <c r="K68" s="42"/>
    </row>
    <row r="69" spans="2:11" s="41" customFormat="1" ht="409.5" customHeight="1">
      <c r="B69" s="42">
        <v>35</v>
      </c>
      <c r="C69" s="137" t="s">
        <v>213</v>
      </c>
      <c r="D69" s="137"/>
      <c r="E69" s="137"/>
      <c r="F69" s="138" t="s">
        <v>50</v>
      </c>
      <c r="G69" s="138"/>
      <c r="H69" s="43" t="s">
        <v>17</v>
      </c>
      <c r="I69" s="42"/>
      <c r="J69" s="45"/>
      <c r="K69" s="42"/>
    </row>
    <row r="70" spans="2:11" s="41" customFormat="1" ht="201" customHeight="1">
      <c r="B70" s="42">
        <v>36</v>
      </c>
      <c r="C70" s="137" t="s">
        <v>214</v>
      </c>
      <c r="D70" s="137"/>
      <c r="E70" s="137"/>
      <c r="F70" s="138" t="s">
        <v>51</v>
      </c>
      <c r="G70" s="138"/>
      <c r="H70" s="42" t="s">
        <v>14</v>
      </c>
      <c r="I70" s="42"/>
      <c r="J70" s="45"/>
      <c r="K70" s="42"/>
    </row>
    <row r="71" spans="2:11" s="41" customFormat="1" ht="201" customHeight="1">
      <c r="B71" s="42">
        <v>37</v>
      </c>
      <c r="C71" s="137" t="s">
        <v>215</v>
      </c>
      <c r="D71" s="137"/>
      <c r="E71" s="137"/>
      <c r="F71" s="138" t="s">
        <v>52</v>
      </c>
      <c r="G71" s="138"/>
      <c r="H71" s="42" t="s">
        <v>14</v>
      </c>
      <c r="I71" s="42"/>
      <c r="J71" s="45"/>
      <c r="K71" s="42"/>
    </row>
    <row r="72" spans="2:11" s="41" customFormat="1" ht="141" customHeight="1">
      <c r="B72" s="42">
        <v>38</v>
      </c>
      <c r="C72" s="137" t="s">
        <v>53</v>
      </c>
      <c r="D72" s="137"/>
      <c r="E72" s="137"/>
      <c r="F72" s="144" t="s">
        <v>54</v>
      </c>
      <c r="G72" s="144"/>
      <c r="H72" s="42" t="s">
        <v>14</v>
      </c>
      <c r="I72" s="39"/>
      <c r="J72" s="45"/>
      <c r="K72" s="42"/>
    </row>
    <row r="73" spans="2:11" s="41" customFormat="1" ht="228.65" customHeight="1">
      <c r="B73" s="42">
        <v>39</v>
      </c>
      <c r="C73" s="137" t="s">
        <v>55</v>
      </c>
      <c r="D73" s="137"/>
      <c r="E73" s="137"/>
      <c r="F73" s="144" t="s">
        <v>56</v>
      </c>
      <c r="G73" s="144"/>
      <c r="H73" s="42" t="s">
        <v>14</v>
      </c>
      <c r="I73" s="39"/>
      <c r="J73" s="45"/>
      <c r="K73" s="42"/>
    </row>
    <row r="74" spans="2:11" s="41" customFormat="1" ht="228.65" customHeight="1">
      <c r="B74" s="42">
        <v>40</v>
      </c>
      <c r="C74" s="145" t="s">
        <v>130</v>
      </c>
      <c r="D74" s="145"/>
      <c r="E74" s="145"/>
      <c r="F74" s="144" t="s">
        <v>58</v>
      </c>
      <c r="G74" s="144"/>
      <c r="H74" s="42" t="s">
        <v>59</v>
      </c>
      <c r="I74" s="39"/>
      <c r="J74" s="45"/>
      <c r="K74" s="42"/>
    </row>
    <row r="75" spans="2:11" s="41" customFormat="1" ht="228.65" customHeight="1">
      <c r="B75" s="42">
        <v>41</v>
      </c>
      <c r="C75" s="137" t="s">
        <v>60</v>
      </c>
      <c r="D75" s="137"/>
      <c r="E75" s="137"/>
      <c r="F75" s="138" t="s">
        <v>61</v>
      </c>
      <c r="G75" s="138"/>
      <c r="H75" s="32" t="s">
        <v>62</v>
      </c>
      <c r="I75" s="42"/>
      <c r="J75" s="45"/>
      <c r="K75" s="42"/>
    </row>
    <row r="76" spans="2:11" s="41" customFormat="1" ht="201" customHeight="1">
      <c r="B76" s="42">
        <v>42</v>
      </c>
      <c r="C76" s="145" t="s">
        <v>63</v>
      </c>
      <c r="D76" s="145"/>
      <c r="E76" s="145"/>
      <c r="F76" s="138" t="s">
        <v>64</v>
      </c>
      <c r="G76" s="138"/>
      <c r="H76" s="32" t="s">
        <v>62</v>
      </c>
      <c r="I76" s="42"/>
      <c r="J76" s="45"/>
      <c r="K76" s="42"/>
    </row>
    <row r="77" spans="2:11" s="41" customFormat="1" ht="145.65" customHeight="1">
      <c r="B77" s="42">
        <v>43</v>
      </c>
      <c r="C77" s="137" t="s">
        <v>131</v>
      </c>
      <c r="D77" s="137"/>
      <c r="E77" s="137"/>
      <c r="F77" s="138" t="s">
        <v>64</v>
      </c>
      <c r="G77" s="138"/>
      <c r="H77" s="32" t="s">
        <v>23</v>
      </c>
      <c r="I77" s="42"/>
      <c r="J77" s="45"/>
      <c r="K77" s="42"/>
    </row>
    <row r="78" spans="2:11" s="41" customFormat="1" ht="161.5" customHeight="1">
      <c r="B78" s="42">
        <v>44</v>
      </c>
      <c r="C78" s="137" t="s">
        <v>132</v>
      </c>
      <c r="D78" s="137"/>
      <c r="E78" s="137"/>
      <c r="F78" s="138" t="s">
        <v>67</v>
      </c>
      <c r="G78" s="138"/>
      <c r="H78" s="32" t="s">
        <v>14</v>
      </c>
      <c r="I78" s="42"/>
      <c r="J78" s="45"/>
      <c r="K78" s="42"/>
    </row>
    <row r="79" spans="2:11" s="41" customFormat="1" ht="161.5" customHeight="1">
      <c r="B79" s="42">
        <v>45</v>
      </c>
      <c r="C79" s="137" t="s">
        <v>72</v>
      </c>
      <c r="D79" s="137"/>
      <c r="E79" s="137"/>
      <c r="F79" s="138" t="s">
        <v>73</v>
      </c>
      <c r="G79" s="138"/>
      <c r="H79" s="32" t="s">
        <v>68</v>
      </c>
      <c r="I79" s="44">
        <f>+J111</f>
        <v>0</v>
      </c>
      <c r="J79" s="45"/>
      <c r="K79" s="42"/>
    </row>
    <row r="80" spans="2:11" s="41" customFormat="1" ht="136.4" customHeight="1">
      <c r="B80" s="42">
        <v>46</v>
      </c>
      <c r="C80" s="137" t="s">
        <v>133</v>
      </c>
      <c r="D80" s="137"/>
      <c r="E80" s="137"/>
      <c r="F80" s="138" t="s">
        <v>93</v>
      </c>
      <c r="G80" s="138"/>
      <c r="H80" s="32" t="s">
        <v>14</v>
      </c>
      <c r="I80" s="44">
        <v>0</v>
      </c>
      <c r="J80" s="45"/>
      <c r="K80" s="42"/>
    </row>
    <row r="81" spans="2:11" s="41" customFormat="1" ht="168" customHeight="1">
      <c r="B81" s="42">
        <v>47</v>
      </c>
      <c r="C81" s="137" t="s">
        <v>76</v>
      </c>
      <c r="D81" s="137"/>
      <c r="E81" s="137"/>
      <c r="F81" s="138" t="s">
        <v>77</v>
      </c>
      <c r="G81" s="138"/>
      <c r="H81" s="32" t="s">
        <v>59</v>
      </c>
      <c r="I81" s="44"/>
      <c r="J81" s="45"/>
      <c r="K81" s="42">
        <v>0</v>
      </c>
    </row>
    <row r="82" spans="2:11" s="41" customFormat="1" ht="176.4" customHeight="1">
      <c r="B82" s="42">
        <v>48</v>
      </c>
      <c r="C82" s="137" t="s">
        <v>134</v>
      </c>
      <c r="D82" s="137"/>
      <c r="E82" s="137"/>
      <c r="F82" s="146" t="s">
        <v>70</v>
      </c>
      <c r="G82" s="147"/>
      <c r="H82" s="31" t="s">
        <v>135</v>
      </c>
      <c r="I82" s="47"/>
      <c r="J82" s="47"/>
      <c r="K82" s="47"/>
    </row>
    <row r="83" spans="2:11" s="41" customFormat="1" ht="162.65" customHeight="1">
      <c r="B83" s="42">
        <v>49</v>
      </c>
      <c r="C83" s="145" t="s">
        <v>74</v>
      </c>
      <c r="D83" s="145"/>
      <c r="E83" s="145"/>
      <c r="F83" s="146" t="s">
        <v>136</v>
      </c>
      <c r="G83" s="147"/>
      <c r="H83" s="31" t="s">
        <v>12</v>
      </c>
      <c r="I83" s="31"/>
      <c r="J83" s="31"/>
      <c r="K83" s="31"/>
    </row>
    <row r="84" spans="2:11" s="41" customFormat="1" ht="196.4" customHeight="1">
      <c r="B84" s="42">
        <v>50</v>
      </c>
      <c r="C84" s="145" t="s">
        <v>82</v>
      </c>
      <c r="D84" s="145"/>
      <c r="E84" s="145"/>
      <c r="F84" s="146" t="s">
        <v>95</v>
      </c>
      <c r="G84" s="147"/>
      <c r="H84" s="31" t="s">
        <v>135</v>
      </c>
      <c r="I84" s="31"/>
      <c r="J84" s="31"/>
      <c r="K84" s="31"/>
    </row>
    <row r="85" spans="2:11" s="41" customFormat="1" ht="23">
      <c r="B85" s="149" t="s">
        <v>137</v>
      </c>
      <c r="C85" s="150"/>
      <c r="D85" s="151"/>
      <c r="E85" s="48" t="s">
        <v>138</v>
      </c>
      <c r="F85" s="48"/>
      <c r="G85" s="48" t="s">
        <v>139</v>
      </c>
      <c r="H85" s="48" t="s">
        <v>140</v>
      </c>
      <c r="I85" s="46" t="s">
        <v>141</v>
      </c>
      <c r="J85" s="48" t="s">
        <v>4</v>
      </c>
      <c r="K85" s="48" t="s">
        <v>3</v>
      </c>
    </row>
    <row r="86" spans="2:11" s="41" customFormat="1" ht="23">
      <c r="B86" s="46"/>
      <c r="C86" s="46"/>
      <c r="D86" s="46"/>
      <c r="E86" s="48"/>
      <c r="F86" s="48"/>
      <c r="G86" s="48"/>
      <c r="H86" s="48"/>
      <c r="I86" s="46"/>
      <c r="J86" s="48"/>
      <c r="K86" s="48"/>
    </row>
    <row r="87" spans="2:11" s="41" customFormat="1" ht="14.4" customHeight="1">
      <c r="B87" s="49"/>
      <c r="C87" s="46"/>
      <c r="D87" s="46"/>
      <c r="E87" s="48"/>
      <c r="F87" s="48"/>
      <c r="G87" s="48"/>
      <c r="H87" s="48"/>
      <c r="I87" s="46"/>
      <c r="J87" s="48"/>
      <c r="K87" s="48"/>
    </row>
    <row r="88" spans="2:11" s="41" customFormat="1" ht="23">
      <c r="B88" s="143" t="s">
        <v>142</v>
      </c>
      <c r="C88" s="143"/>
      <c r="D88" s="143"/>
      <c r="E88" s="143"/>
      <c r="F88" s="50"/>
      <c r="G88" s="50"/>
      <c r="H88" s="50"/>
      <c r="I88" s="43"/>
      <c r="J88" s="49"/>
      <c r="K88" s="48"/>
    </row>
    <row r="89" spans="2:11" s="41" customFormat="1" ht="23">
      <c r="B89" s="148" t="s">
        <v>120</v>
      </c>
      <c r="C89" s="148"/>
      <c r="D89" s="148"/>
      <c r="E89" s="46">
        <v>0</v>
      </c>
      <c r="F89" s="50"/>
      <c r="G89" s="43"/>
      <c r="H89" s="43"/>
      <c r="I89" s="51"/>
      <c r="J89" s="52">
        <f>I89*H89*G89*E89</f>
        <v>0</v>
      </c>
      <c r="K89" s="48"/>
    </row>
    <row r="90" spans="2:11" s="41" customFormat="1" ht="23">
      <c r="B90" s="152" t="s">
        <v>143</v>
      </c>
      <c r="C90" s="152"/>
      <c r="D90" s="152"/>
      <c r="E90" s="40"/>
      <c r="F90" s="50"/>
      <c r="G90" s="50"/>
      <c r="H90" s="50"/>
      <c r="I90" s="51"/>
      <c r="J90" s="52">
        <f>SUM(J89:J89)</f>
        <v>0</v>
      </c>
      <c r="K90" s="43" t="s">
        <v>17</v>
      </c>
    </row>
    <row r="91" spans="2:11" s="41" customFormat="1" ht="23">
      <c r="B91" s="43"/>
      <c r="C91" s="53"/>
      <c r="D91" s="43"/>
      <c r="E91" s="40"/>
      <c r="F91" s="50"/>
      <c r="G91" s="50"/>
      <c r="H91" s="50"/>
      <c r="I91" s="51"/>
      <c r="J91" s="43"/>
      <c r="K91" s="43"/>
    </row>
    <row r="92" spans="2:11" s="41" customFormat="1">
      <c r="B92" s="33"/>
      <c r="C92" s="32"/>
      <c r="D92" s="32"/>
      <c r="E92" s="34"/>
      <c r="F92" s="34"/>
      <c r="G92" s="34"/>
      <c r="H92" s="34"/>
      <c r="I92" s="32"/>
      <c r="J92" s="34"/>
      <c r="K92" s="33"/>
    </row>
    <row r="93" spans="2:11" s="41" customFormat="1">
      <c r="B93" s="155" t="s">
        <v>286</v>
      </c>
      <c r="C93" s="155"/>
      <c r="D93" s="155"/>
      <c r="E93" s="54"/>
      <c r="F93" s="54"/>
      <c r="G93" s="34"/>
      <c r="H93" s="34"/>
      <c r="I93" s="32"/>
      <c r="J93" s="34"/>
      <c r="K93" s="33"/>
    </row>
    <row r="94" spans="2:11" s="41" customFormat="1">
      <c r="B94" s="154" t="s">
        <v>144</v>
      </c>
      <c r="C94" s="154"/>
      <c r="D94" s="154"/>
      <c r="E94" s="55"/>
      <c r="F94" s="55"/>
      <c r="G94" s="34"/>
      <c r="H94" s="34"/>
      <c r="I94" s="32"/>
      <c r="J94" s="56">
        <f>+J21</f>
        <v>0</v>
      </c>
      <c r="K94" s="33"/>
    </row>
    <row r="95" spans="2:11" s="41" customFormat="1">
      <c r="B95" s="154" t="s">
        <v>145</v>
      </c>
      <c r="C95" s="154"/>
      <c r="D95" s="154"/>
      <c r="E95" s="55"/>
      <c r="F95" s="55"/>
      <c r="G95" s="34"/>
      <c r="H95" s="34"/>
      <c r="I95" s="32"/>
      <c r="J95" s="56">
        <f>J94*0.1</f>
        <v>0</v>
      </c>
      <c r="K95" s="33"/>
    </row>
    <row r="96" spans="2:11" s="41" customFormat="1">
      <c r="B96" s="153" t="s">
        <v>143</v>
      </c>
      <c r="C96" s="153"/>
      <c r="D96" s="153"/>
      <c r="E96" s="55"/>
      <c r="F96" s="55"/>
      <c r="G96" s="34"/>
      <c r="H96" s="34"/>
      <c r="I96" s="32"/>
      <c r="J96" s="56">
        <f>SUM(J94:J95)</f>
        <v>0</v>
      </c>
      <c r="K96" s="32"/>
    </row>
    <row r="97" spans="1:30" s="41" customFormat="1">
      <c r="B97" s="153" t="s">
        <v>143</v>
      </c>
      <c r="C97" s="153"/>
      <c r="D97" s="153"/>
      <c r="E97" s="55"/>
      <c r="F97" s="55"/>
      <c r="G97" s="34"/>
      <c r="H97" s="34"/>
      <c r="I97" s="32"/>
      <c r="J97" s="56">
        <f>ROUND(J96,0)</f>
        <v>0</v>
      </c>
      <c r="K97" s="32" t="s">
        <v>23</v>
      </c>
    </row>
    <row r="98" spans="1:30" s="41" customFormat="1">
      <c r="B98" s="155"/>
      <c r="C98" s="155"/>
      <c r="D98" s="155"/>
      <c r="E98" s="24"/>
      <c r="F98" s="34"/>
      <c r="G98" s="34"/>
      <c r="H98" s="34"/>
      <c r="I98" s="39"/>
      <c r="J98" s="32"/>
      <c r="K98" s="32"/>
    </row>
    <row r="99" spans="1:30" s="41" customFormat="1">
      <c r="B99" s="154"/>
      <c r="C99" s="154"/>
      <c r="D99" s="154"/>
      <c r="E99" s="24"/>
      <c r="F99" s="24"/>
      <c r="G99" s="34"/>
      <c r="H99" s="34"/>
      <c r="I99" s="32"/>
      <c r="J99" s="56"/>
      <c r="K99" s="32"/>
    </row>
    <row r="100" spans="1:30" s="41" customFormat="1">
      <c r="B100" s="154"/>
      <c r="C100" s="154"/>
      <c r="D100" s="154"/>
      <c r="E100" s="24"/>
      <c r="F100" s="24"/>
      <c r="G100" s="34"/>
      <c r="H100" s="34"/>
      <c r="I100" s="32"/>
      <c r="J100" s="56"/>
      <c r="K100" s="32"/>
    </row>
    <row r="101" spans="1:30" s="41" customFormat="1">
      <c r="B101" s="153"/>
      <c r="C101" s="153"/>
      <c r="D101" s="153"/>
      <c r="E101" s="24"/>
      <c r="F101" s="24"/>
      <c r="G101" s="34"/>
      <c r="H101" s="34"/>
      <c r="I101" s="32"/>
      <c r="J101" s="56"/>
      <c r="K101" s="32"/>
    </row>
    <row r="102" spans="1:30" s="41" customFormat="1">
      <c r="B102" s="25"/>
      <c r="C102" s="57"/>
      <c r="D102" s="57"/>
      <c r="E102" s="24"/>
      <c r="F102" s="24"/>
      <c r="G102" s="34"/>
      <c r="H102" s="34"/>
      <c r="I102" s="32"/>
      <c r="J102" s="56"/>
      <c r="K102" s="32"/>
    </row>
    <row r="103" spans="1:30" s="41" customFormat="1">
      <c r="B103" s="139"/>
      <c r="C103" s="139"/>
      <c r="D103" s="139"/>
      <c r="E103" s="139"/>
      <c r="F103" s="24"/>
      <c r="G103" s="34"/>
      <c r="H103" s="34"/>
      <c r="I103" s="32"/>
      <c r="J103" s="56"/>
      <c r="K103" s="32"/>
    </row>
    <row r="104" spans="1:30" s="41" customFormat="1">
      <c r="B104" s="154"/>
      <c r="C104" s="154"/>
      <c r="D104" s="154"/>
      <c r="E104" s="24"/>
      <c r="F104" s="24"/>
      <c r="G104" s="34"/>
      <c r="H104" s="34"/>
      <c r="I104" s="32"/>
      <c r="J104" s="56"/>
    </row>
    <row r="105" spans="1:30" s="41" customFormat="1">
      <c r="B105" s="154"/>
      <c r="C105" s="154"/>
      <c r="D105" s="154"/>
      <c r="E105" s="24"/>
      <c r="F105" s="24"/>
      <c r="G105" s="141"/>
      <c r="H105" s="141"/>
      <c r="I105" s="141"/>
      <c r="J105" s="56"/>
      <c r="K105" s="33"/>
    </row>
    <row r="106" spans="1:30" s="41" customFormat="1">
      <c r="B106" s="154"/>
      <c r="C106" s="154"/>
      <c r="D106" s="154"/>
      <c r="E106" s="54"/>
      <c r="F106" s="54"/>
      <c r="G106" s="54"/>
      <c r="H106" s="34"/>
      <c r="I106" s="32"/>
      <c r="J106" s="56"/>
      <c r="K106" s="33"/>
    </row>
    <row r="107" spans="1:30">
      <c r="B107" s="33"/>
      <c r="C107" s="32"/>
      <c r="D107" s="32"/>
      <c r="E107" s="34"/>
      <c r="F107" s="34"/>
      <c r="G107" s="34"/>
      <c r="H107" s="34"/>
      <c r="I107" s="32"/>
      <c r="J107" s="34"/>
      <c r="K107" s="34"/>
    </row>
    <row r="108" spans="1:30">
      <c r="B108" s="155"/>
      <c r="C108" s="155"/>
      <c r="D108" s="155"/>
      <c r="E108" s="24"/>
      <c r="F108" s="24"/>
      <c r="G108" s="34"/>
      <c r="H108" s="34"/>
      <c r="I108" s="32"/>
      <c r="J108" s="34"/>
      <c r="K108" s="34"/>
    </row>
    <row r="109" spans="1:30">
      <c r="B109" s="154"/>
      <c r="C109" s="154"/>
      <c r="D109" s="154"/>
      <c r="E109" s="24"/>
      <c r="F109" s="24"/>
      <c r="G109" s="141"/>
      <c r="H109" s="141"/>
      <c r="I109" s="141"/>
      <c r="J109" s="56"/>
      <c r="K109" s="32"/>
    </row>
    <row r="110" spans="1:30" s="34" customFormat="1">
      <c r="A110" s="58"/>
      <c r="B110" s="33"/>
      <c r="C110" s="32"/>
      <c r="D110" s="32"/>
      <c r="I110" s="32"/>
      <c r="J110" s="56"/>
      <c r="L110" s="23"/>
      <c r="M110" s="23"/>
      <c r="N110" s="23"/>
      <c r="O110" s="23"/>
      <c r="P110" s="23"/>
      <c r="Q110" s="23"/>
      <c r="R110" s="23"/>
      <c r="S110" s="23"/>
      <c r="T110" s="23"/>
      <c r="U110" s="23"/>
      <c r="V110" s="23"/>
      <c r="W110" s="23"/>
      <c r="X110" s="23"/>
      <c r="Y110" s="23"/>
      <c r="Z110" s="23"/>
      <c r="AA110" s="23"/>
      <c r="AB110" s="23"/>
      <c r="AC110" s="23"/>
      <c r="AD110" s="23"/>
    </row>
    <row r="111" spans="1:30" s="34" customFormat="1">
      <c r="A111" s="58"/>
      <c r="B111" s="33"/>
      <c r="C111" s="32"/>
      <c r="D111" s="32"/>
      <c r="I111" s="32"/>
      <c r="J111" s="56"/>
      <c r="K111" s="32"/>
      <c r="L111" s="23"/>
      <c r="M111" s="23"/>
      <c r="N111" s="23"/>
      <c r="O111" s="23"/>
      <c r="P111" s="23"/>
      <c r="Q111" s="23"/>
      <c r="R111" s="23"/>
      <c r="S111" s="23"/>
      <c r="T111" s="23"/>
      <c r="U111" s="23"/>
      <c r="V111" s="23"/>
      <c r="W111" s="23"/>
      <c r="X111" s="23"/>
      <c r="Y111" s="23"/>
      <c r="Z111" s="23"/>
      <c r="AA111" s="23"/>
      <c r="AB111" s="23"/>
      <c r="AC111" s="23"/>
      <c r="AD111" s="23"/>
    </row>
    <row r="112" spans="1:30">
      <c r="J112" s="56"/>
    </row>
  </sheetData>
  <mergeCells count="136">
    <mergeCell ref="G105:I105"/>
    <mergeCell ref="B106:D106"/>
    <mergeCell ref="B108:D108"/>
    <mergeCell ref="B109:D109"/>
    <mergeCell ref="G109:I109"/>
    <mergeCell ref="B99:D99"/>
    <mergeCell ref="B100:D100"/>
    <mergeCell ref="B101:D101"/>
    <mergeCell ref="B103:E103"/>
    <mergeCell ref="B104:D104"/>
    <mergeCell ref="B105:D105"/>
    <mergeCell ref="B93:D93"/>
    <mergeCell ref="B94:D94"/>
    <mergeCell ref="B95:D95"/>
    <mergeCell ref="B96:D96"/>
    <mergeCell ref="B97:D97"/>
    <mergeCell ref="B98:D98"/>
    <mergeCell ref="C84:E84"/>
    <mergeCell ref="F84:G84"/>
    <mergeCell ref="B85:D85"/>
    <mergeCell ref="B88:E88"/>
    <mergeCell ref="B89:D89"/>
    <mergeCell ref="B90:D90"/>
    <mergeCell ref="C81:E81"/>
    <mergeCell ref="F81:G81"/>
    <mergeCell ref="C82:E82"/>
    <mergeCell ref="F82:G82"/>
    <mergeCell ref="C83:E83"/>
    <mergeCell ref="F83:G83"/>
    <mergeCell ref="C78:E78"/>
    <mergeCell ref="F78:G78"/>
    <mergeCell ref="C79:E79"/>
    <mergeCell ref="F79:G79"/>
    <mergeCell ref="C80:E80"/>
    <mergeCell ref="F80:G80"/>
    <mergeCell ref="C75:E75"/>
    <mergeCell ref="F75:G75"/>
    <mergeCell ref="C76:E76"/>
    <mergeCell ref="F76:G76"/>
    <mergeCell ref="C77:E77"/>
    <mergeCell ref="F77:G77"/>
    <mergeCell ref="C72:E72"/>
    <mergeCell ref="F72:G72"/>
    <mergeCell ref="C73:E73"/>
    <mergeCell ref="F73:G73"/>
    <mergeCell ref="C74:E74"/>
    <mergeCell ref="F74:G74"/>
    <mergeCell ref="C69:E69"/>
    <mergeCell ref="F69:G69"/>
    <mergeCell ref="C70:E70"/>
    <mergeCell ref="F70:G70"/>
    <mergeCell ref="C71:E71"/>
    <mergeCell ref="F71:G71"/>
    <mergeCell ref="C66:E66"/>
    <mergeCell ref="F66:G66"/>
    <mergeCell ref="C67:E67"/>
    <mergeCell ref="F67:G67"/>
    <mergeCell ref="C68:E68"/>
    <mergeCell ref="F68:G68"/>
    <mergeCell ref="C63:E63"/>
    <mergeCell ref="F63:G63"/>
    <mergeCell ref="C64:E64"/>
    <mergeCell ref="F64:G64"/>
    <mergeCell ref="C65:E65"/>
    <mergeCell ref="F65:G65"/>
    <mergeCell ref="C60:E60"/>
    <mergeCell ref="F60:G60"/>
    <mergeCell ref="C61:E61"/>
    <mergeCell ref="F61:G61"/>
    <mergeCell ref="C62:E62"/>
    <mergeCell ref="F62:G62"/>
    <mergeCell ref="C57:E57"/>
    <mergeCell ref="F57:G57"/>
    <mergeCell ref="C58:E58"/>
    <mergeCell ref="F58:G58"/>
    <mergeCell ref="C59:E59"/>
    <mergeCell ref="F59:G59"/>
    <mergeCell ref="C54:E54"/>
    <mergeCell ref="F54:G54"/>
    <mergeCell ref="C55:E55"/>
    <mergeCell ref="F55:G55"/>
    <mergeCell ref="C56:E56"/>
    <mergeCell ref="F56:G56"/>
    <mergeCell ref="C51:E51"/>
    <mergeCell ref="F51:G51"/>
    <mergeCell ref="C52:E52"/>
    <mergeCell ref="F52:G52"/>
    <mergeCell ref="C53:E53"/>
    <mergeCell ref="F53:G53"/>
    <mergeCell ref="C48:E48"/>
    <mergeCell ref="F48:G48"/>
    <mergeCell ref="C49:E49"/>
    <mergeCell ref="F49:G49"/>
    <mergeCell ref="C50:E50"/>
    <mergeCell ref="F50:G50"/>
    <mergeCell ref="C45:E45"/>
    <mergeCell ref="F45:G45"/>
    <mergeCell ref="C46:E46"/>
    <mergeCell ref="F46:G46"/>
    <mergeCell ref="C47:E47"/>
    <mergeCell ref="F47:G47"/>
    <mergeCell ref="C42:E42"/>
    <mergeCell ref="F42:G42"/>
    <mergeCell ref="C43:E43"/>
    <mergeCell ref="F43:G43"/>
    <mergeCell ref="C44:E44"/>
    <mergeCell ref="F44:G44"/>
    <mergeCell ref="C40:E40"/>
    <mergeCell ref="F40:G40"/>
    <mergeCell ref="C41:E41"/>
    <mergeCell ref="F41:G41"/>
    <mergeCell ref="C36:E36"/>
    <mergeCell ref="F36:G36"/>
    <mergeCell ref="C37:E37"/>
    <mergeCell ref="F37:G37"/>
    <mergeCell ref="C38:E38"/>
    <mergeCell ref="F38:G38"/>
    <mergeCell ref="C27:D27"/>
    <mergeCell ref="B32:J32"/>
    <mergeCell ref="C34:E34"/>
    <mergeCell ref="F34:G34"/>
    <mergeCell ref="C35:E35"/>
    <mergeCell ref="F35:G35"/>
    <mergeCell ref="B15:K15"/>
    <mergeCell ref="C25:D25"/>
    <mergeCell ref="C39:E39"/>
    <mergeCell ref="F39:G39"/>
    <mergeCell ref="E9:K9"/>
    <mergeCell ref="B13:B14"/>
    <mergeCell ref="C13:C14"/>
    <mergeCell ref="D13:D14"/>
    <mergeCell ref="E13:E14"/>
    <mergeCell ref="G13:I13"/>
    <mergeCell ref="J13:J14"/>
    <mergeCell ref="K13:K14"/>
    <mergeCell ref="C26:D26"/>
  </mergeCell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3E2767-AEC8-421D-A685-E4E40835A0D3}">
  <sheetPr>
    <tabColor rgb="FFFFFF00"/>
  </sheetPr>
  <dimension ref="A2:AD112"/>
  <sheetViews>
    <sheetView topLeftCell="A84" zoomScale="56" workbookViewId="0">
      <selection activeCell="J97" sqref="J97"/>
    </sheetView>
  </sheetViews>
  <sheetFormatPr defaultColWidth="8.90625" defaultRowHeight="21.5"/>
  <cols>
    <col min="1" max="1" width="8.90625" style="23"/>
    <col min="2" max="2" width="29.90625" style="22" customWidth="1"/>
    <col min="3" max="3" width="21.90625" style="21" customWidth="1"/>
    <col min="4" max="4" width="23.453125" style="21" customWidth="1"/>
    <col min="5" max="5" width="47.08984375" style="23" customWidth="1"/>
    <col min="6" max="6" width="14.90625" style="23" customWidth="1"/>
    <col min="7" max="7" width="12.90625" style="23" customWidth="1"/>
    <col min="8" max="8" width="13.54296875" style="23" customWidth="1"/>
    <col min="9" max="9" width="14.90625" style="23" customWidth="1"/>
    <col min="10" max="10" width="19.90625" style="23" customWidth="1"/>
    <col min="11" max="11" width="35" style="22" customWidth="1"/>
    <col min="12" max="16384" width="8.90625" style="23"/>
  </cols>
  <sheetData>
    <row r="2" spans="2:11" ht="42" customHeight="1">
      <c r="B2" s="24" t="s">
        <v>99</v>
      </c>
      <c r="C2" s="36" t="s">
        <v>251</v>
      </c>
    </row>
    <row r="3" spans="2:11" ht="21" customHeight="1">
      <c r="B3" s="24" t="s">
        <v>100</v>
      </c>
      <c r="C3" s="25"/>
      <c r="E3" s="23" t="s">
        <v>303</v>
      </c>
      <c r="F3" s="23">
        <f>1*22</f>
        <v>22</v>
      </c>
    </row>
    <row r="4" spans="2:11" ht="21" customHeight="1">
      <c r="B4" s="24" t="s">
        <v>101</v>
      </c>
      <c r="C4" s="32" t="s">
        <v>216</v>
      </c>
    </row>
    <row r="5" spans="2:11" ht="21" customHeight="1">
      <c r="B5" s="24" t="s">
        <v>102</v>
      </c>
      <c r="C5" s="25" t="s">
        <v>386</v>
      </c>
    </row>
    <row r="6" spans="2:11" ht="21" customHeight="1">
      <c r="B6" s="24" t="s">
        <v>103</v>
      </c>
      <c r="C6" s="25"/>
    </row>
    <row r="7" spans="2:11" ht="21" customHeight="1">
      <c r="B7" s="24" t="s">
        <v>104</v>
      </c>
      <c r="C7" s="25">
        <v>1</v>
      </c>
    </row>
    <row r="8" spans="2:11" ht="21" customHeight="1">
      <c r="B8" s="24" t="s">
        <v>105</v>
      </c>
      <c r="C8" s="25" t="s">
        <v>302</v>
      </c>
    </row>
    <row r="9" spans="2:11" ht="41.4" customHeight="1">
      <c r="B9" s="26" t="s">
        <v>106</v>
      </c>
      <c r="C9" s="25">
        <f>C7+1</f>
        <v>2</v>
      </c>
      <c r="E9" s="135"/>
      <c r="F9" s="135"/>
      <c r="G9" s="135"/>
      <c r="H9" s="135"/>
      <c r="I9" s="135"/>
      <c r="J9" s="135"/>
      <c r="K9" s="135"/>
    </row>
    <row r="10" spans="2:11" ht="21" customHeight="1">
      <c r="B10" s="24" t="s">
        <v>107</v>
      </c>
      <c r="C10" s="25" t="s">
        <v>217</v>
      </c>
      <c r="J10" s="27"/>
    </row>
    <row r="11" spans="2:11" ht="21" customHeight="1">
      <c r="B11" s="24" t="s">
        <v>108</v>
      </c>
      <c r="C11" s="25" t="s">
        <v>218</v>
      </c>
    </row>
    <row r="12" spans="2:11">
      <c r="B12" s="28"/>
      <c r="C12" s="29"/>
    </row>
    <row r="13" spans="2:11" ht="15" customHeight="1">
      <c r="B13" s="136" t="s">
        <v>109</v>
      </c>
      <c r="C13" s="136" t="s">
        <v>110</v>
      </c>
      <c r="D13" s="136" t="s">
        <v>111</v>
      </c>
      <c r="E13" s="136" t="s">
        <v>112</v>
      </c>
      <c r="F13" s="30"/>
      <c r="G13" s="136" t="s">
        <v>113</v>
      </c>
      <c r="H13" s="136"/>
      <c r="I13" s="136"/>
      <c r="J13" s="136" t="s">
        <v>114</v>
      </c>
      <c r="K13" s="136" t="s">
        <v>115</v>
      </c>
    </row>
    <row r="14" spans="2:11" ht="15" customHeight="1">
      <c r="B14" s="136"/>
      <c r="C14" s="136"/>
      <c r="D14" s="136"/>
      <c r="E14" s="136"/>
      <c r="F14" s="30" t="s">
        <v>116</v>
      </c>
      <c r="G14" s="30" t="s">
        <v>117</v>
      </c>
      <c r="H14" s="30" t="s">
        <v>118</v>
      </c>
      <c r="I14" s="30" t="s">
        <v>119</v>
      </c>
      <c r="J14" s="136"/>
      <c r="K14" s="136"/>
    </row>
    <row r="15" spans="2:11" ht="18.649999999999999" customHeight="1">
      <c r="B15" s="132" t="s">
        <v>120</v>
      </c>
      <c r="C15" s="132"/>
      <c r="D15" s="132"/>
      <c r="E15" s="132"/>
      <c r="F15" s="132"/>
      <c r="G15" s="132"/>
      <c r="H15" s="132"/>
      <c r="I15" s="132"/>
      <c r="J15" s="132"/>
      <c r="K15" s="132"/>
    </row>
    <row r="16" spans="2:11">
      <c r="B16" s="31" t="s">
        <v>31</v>
      </c>
      <c r="C16" s="32" t="s">
        <v>304</v>
      </c>
      <c r="D16" s="32" t="s">
        <v>228</v>
      </c>
      <c r="E16" s="32"/>
      <c r="F16" s="32">
        <v>2</v>
      </c>
      <c r="G16" s="32">
        <v>12.5</v>
      </c>
      <c r="H16" s="32"/>
      <c r="I16" s="33"/>
      <c r="J16" s="32">
        <f>+F16*G16</f>
        <v>25</v>
      </c>
      <c r="K16" s="32" t="s">
        <v>229</v>
      </c>
    </row>
    <row r="17" spans="2:11">
      <c r="B17" s="33" t="s">
        <v>225</v>
      </c>
      <c r="C17" s="32" t="s">
        <v>245</v>
      </c>
      <c r="D17" s="32" t="s">
        <v>308</v>
      </c>
      <c r="E17" s="34" t="s">
        <v>311</v>
      </c>
      <c r="F17" s="32">
        <v>2</v>
      </c>
      <c r="G17" s="32">
        <v>12.5</v>
      </c>
      <c r="H17" s="34">
        <v>3.5</v>
      </c>
      <c r="I17" s="34"/>
      <c r="J17" s="32"/>
      <c r="K17" s="33"/>
    </row>
    <row r="18" spans="2:11">
      <c r="B18" s="33"/>
      <c r="C18" s="32"/>
      <c r="D18" s="32"/>
      <c r="E18" s="34"/>
      <c r="F18" s="32"/>
      <c r="G18" s="32"/>
      <c r="H18" s="34"/>
      <c r="I18" s="34"/>
      <c r="J18" s="32"/>
      <c r="K18" s="33"/>
    </row>
    <row r="19" spans="2:11">
      <c r="B19" s="33"/>
      <c r="C19" s="32"/>
      <c r="D19" s="32"/>
      <c r="E19" s="34"/>
      <c r="F19" s="32"/>
      <c r="G19" s="32"/>
      <c r="H19" s="34"/>
      <c r="I19" s="34"/>
      <c r="J19" s="32"/>
      <c r="K19" s="33"/>
    </row>
    <row r="20" spans="2:11" ht="22.5" customHeight="1">
      <c r="B20" s="35" t="s">
        <v>121</v>
      </c>
      <c r="C20" s="25"/>
      <c r="D20" s="25"/>
      <c r="E20" s="36"/>
      <c r="F20" s="36"/>
      <c r="G20" s="37"/>
      <c r="H20" s="34"/>
      <c r="I20" s="30"/>
      <c r="J20" s="38"/>
      <c r="K20" s="33"/>
    </row>
    <row r="21" spans="2:11" ht="22.5" customHeight="1">
      <c r="B21" s="35"/>
      <c r="C21" s="36" t="s">
        <v>31</v>
      </c>
      <c r="D21" s="31"/>
      <c r="E21" s="36"/>
      <c r="F21" s="36"/>
      <c r="G21" s="37"/>
      <c r="H21" s="34"/>
      <c r="I21" s="25" t="s">
        <v>10</v>
      </c>
      <c r="J21" s="38">
        <f>+J16</f>
        <v>25</v>
      </c>
      <c r="K21" s="33"/>
    </row>
    <row r="22" spans="2:11" ht="22.5" customHeight="1">
      <c r="B22" s="35"/>
      <c r="C22" s="78" t="s">
        <v>225</v>
      </c>
      <c r="D22" s="33"/>
      <c r="E22" s="31"/>
      <c r="F22" s="31"/>
      <c r="G22" s="32"/>
      <c r="H22" s="32"/>
      <c r="I22" s="25" t="s">
        <v>14</v>
      </c>
      <c r="J22" s="38">
        <f>+J17</f>
        <v>0</v>
      </c>
      <c r="K22" s="33"/>
    </row>
    <row r="23" spans="2:11" ht="22.5" customHeight="1">
      <c r="B23" s="35"/>
      <c r="C23" s="78"/>
      <c r="D23" s="33"/>
      <c r="E23" s="31"/>
      <c r="F23" s="31"/>
      <c r="G23" s="32"/>
      <c r="H23" s="32"/>
      <c r="I23" s="25"/>
      <c r="J23" s="38"/>
      <c r="K23" s="33"/>
    </row>
    <row r="24" spans="2:11" ht="22.5" customHeight="1">
      <c r="B24" s="35"/>
      <c r="C24" s="78"/>
      <c r="D24" s="33"/>
      <c r="E24" s="31"/>
      <c r="F24" s="31"/>
      <c r="G24" s="32"/>
      <c r="H24" s="32"/>
      <c r="I24" s="25"/>
      <c r="J24" s="38"/>
      <c r="K24" s="33"/>
    </row>
    <row r="25" spans="2:11" ht="22.5" customHeight="1">
      <c r="B25" s="35"/>
      <c r="C25" s="139"/>
      <c r="D25" s="139"/>
      <c r="E25" s="31"/>
      <c r="F25" s="31"/>
      <c r="G25" s="32"/>
      <c r="H25" s="32"/>
      <c r="I25" s="25"/>
      <c r="J25" s="38"/>
      <c r="K25" s="33"/>
    </row>
    <row r="26" spans="2:11" ht="22.5" customHeight="1">
      <c r="B26" s="35"/>
      <c r="C26" s="134"/>
      <c r="D26" s="134"/>
      <c r="E26" s="31"/>
      <c r="F26" s="31"/>
      <c r="G26" s="32"/>
      <c r="H26" s="32"/>
      <c r="I26" s="25"/>
      <c r="J26" s="38"/>
      <c r="K26" s="33"/>
    </row>
    <row r="27" spans="2:11" ht="22.5" customHeight="1">
      <c r="B27" s="33"/>
      <c r="C27" s="141"/>
      <c r="D27" s="141"/>
      <c r="E27" s="34"/>
      <c r="F27" s="34"/>
      <c r="G27" s="34"/>
      <c r="H27" s="34"/>
      <c r="I27" s="34"/>
      <c r="J27" s="38"/>
      <c r="K27" s="33"/>
    </row>
    <row r="28" spans="2:11" ht="21.65" customHeight="1">
      <c r="B28" s="33"/>
      <c r="C28" s="34"/>
      <c r="D28" s="34"/>
      <c r="E28" s="34"/>
      <c r="F28" s="34"/>
      <c r="G28" s="34"/>
      <c r="H28" s="34"/>
      <c r="I28" s="34"/>
      <c r="J28" s="38"/>
      <c r="K28" s="39"/>
    </row>
    <row r="29" spans="2:11" ht="21.65" customHeight="1">
      <c r="B29" s="31"/>
      <c r="C29" s="34"/>
      <c r="D29" s="34"/>
      <c r="E29" s="34"/>
      <c r="F29" s="34"/>
      <c r="G29" s="34"/>
      <c r="H29" s="34"/>
      <c r="I29" s="34"/>
      <c r="J29" s="38"/>
      <c r="K29" s="39"/>
    </row>
    <row r="30" spans="2:11">
      <c r="B30" s="31"/>
      <c r="C30" s="31"/>
      <c r="D30" s="31"/>
      <c r="E30" s="31"/>
      <c r="F30" s="31"/>
      <c r="G30" s="34"/>
      <c r="H30" s="34"/>
      <c r="I30" s="34"/>
      <c r="J30" s="39"/>
      <c r="K30" s="33"/>
    </row>
    <row r="31" spans="2:11">
      <c r="B31" s="33"/>
      <c r="C31" s="32"/>
      <c r="D31" s="32"/>
      <c r="E31" s="34"/>
      <c r="F31" s="34"/>
      <c r="G31" s="34"/>
      <c r="H31" s="34"/>
      <c r="I31" s="34"/>
      <c r="J31" s="34"/>
      <c r="K31" s="33"/>
    </row>
    <row r="32" spans="2:11" ht="23">
      <c r="B32" s="142" t="s">
        <v>122</v>
      </c>
      <c r="C32" s="142"/>
      <c r="D32" s="142"/>
      <c r="E32" s="142"/>
      <c r="F32" s="142"/>
      <c r="G32" s="142"/>
      <c r="H32" s="142"/>
      <c r="I32" s="142"/>
      <c r="J32" s="142"/>
      <c r="K32" s="33"/>
    </row>
    <row r="33" spans="2:11">
      <c r="B33" s="32"/>
      <c r="C33" s="32"/>
      <c r="D33" s="32"/>
      <c r="E33" s="34"/>
      <c r="F33" s="34"/>
      <c r="G33" s="34"/>
      <c r="H33" s="34"/>
      <c r="I33" s="34"/>
      <c r="J33" s="34"/>
      <c r="K33" s="33"/>
    </row>
    <row r="34" spans="2:11" s="41" customFormat="1" ht="29.15" customHeight="1">
      <c r="B34" s="36" t="s">
        <v>0</v>
      </c>
      <c r="C34" s="140" t="s">
        <v>1</v>
      </c>
      <c r="D34" s="140"/>
      <c r="E34" s="140"/>
      <c r="F34" s="140" t="s">
        <v>2</v>
      </c>
      <c r="G34" s="140"/>
      <c r="H34" s="25" t="s">
        <v>3</v>
      </c>
      <c r="I34" s="25" t="s">
        <v>4</v>
      </c>
      <c r="J34" s="25" t="s">
        <v>123</v>
      </c>
      <c r="K34" s="25" t="s">
        <v>124</v>
      </c>
    </row>
    <row r="35" spans="2:11" s="41" customFormat="1" ht="162" customHeight="1">
      <c r="B35" s="42">
        <v>1</v>
      </c>
      <c r="C35" s="137" t="s">
        <v>183</v>
      </c>
      <c r="D35" s="137"/>
      <c r="E35" s="137"/>
      <c r="F35" s="138" t="s">
        <v>7</v>
      </c>
      <c r="G35" s="138"/>
      <c r="H35" s="43" t="s">
        <v>125</v>
      </c>
      <c r="I35" s="44">
        <v>1</v>
      </c>
      <c r="J35" s="45"/>
      <c r="K35" s="42"/>
    </row>
    <row r="36" spans="2:11" s="41" customFormat="1" ht="209.5" customHeight="1">
      <c r="B36" s="42">
        <v>2</v>
      </c>
      <c r="C36" s="137" t="s">
        <v>184</v>
      </c>
      <c r="D36" s="137"/>
      <c r="E36" s="137"/>
      <c r="F36" s="138" t="s">
        <v>9</v>
      </c>
      <c r="G36" s="138"/>
      <c r="H36" s="42" t="s">
        <v>10</v>
      </c>
      <c r="I36" s="42"/>
      <c r="J36" s="45"/>
      <c r="K36" s="42"/>
    </row>
    <row r="37" spans="2:11" s="41" customFormat="1" ht="236.5" customHeight="1">
      <c r="B37" s="42">
        <v>3</v>
      </c>
      <c r="C37" s="137" t="s">
        <v>185</v>
      </c>
      <c r="D37" s="137"/>
      <c r="E37" s="137"/>
      <c r="F37" s="138" t="s">
        <v>11</v>
      </c>
      <c r="G37" s="138"/>
      <c r="H37" s="42" t="s">
        <v>12</v>
      </c>
      <c r="I37" s="42"/>
      <c r="J37" s="45"/>
      <c r="K37" s="42"/>
    </row>
    <row r="38" spans="2:11" s="41" customFormat="1" ht="195" customHeight="1">
      <c r="B38" s="42">
        <v>4</v>
      </c>
      <c r="C38" s="137" t="s">
        <v>186</v>
      </c>
      <c r="D38" s="137"/>
      <c r="E38" s="137"/>
      <c r="F38" s="138" t="s">
        <v>13</v>
      </c>
      <c r="G38" s="138"/>
      <c r="H38" s="42" t="s">
        <v>14</v>
      </c>
      <c r="I38" s="42"/>
      <c r="J38" s="45"/>
      <c r="K38" s="42"/>
    </row>
    <row r="39" spans="2:11" s="41" customFormat="1" ht="88.4" customHeight="1">
      <c r="B39" s="42">
        <v>5</v>
      </c>
      <c r="C39" s="137" t="s">
        <v>187</v>
      </c>
      <c r="D39" s="137"/>
      <c r="E39" s="137"/>
      <c r="F39" s="138" t="s">
        <v>15</v>
      </c>
      <c r="G39" s="138"/>
      <c r="H39" s="42" t="s">
        <v>10</v>
      </c>
      <c r="I39" s="44">
        <v>0</v>
      </c>
      <c r="J39" s="45"/>
      <c r="K39" s="42"/>
    </row>
    <row r="40" spans="2:11" s="41" customFormat="1" ht="272.5" customHeight="1">
      <c r="B40" s="42">
        <v>6</v>
      </c>
      <c r="C40" s="137" t="s">
        <v>188</v>
      </c>
      <c r="D40" s="137"/>
      <c r="E40" s="137"/>
      <c r="F40" s="138" t="s">
        <v>16</v>
      </c>
      <c r="G40" s="138"/>
      <c r="H40" s="43" t="s">
        <v>17</v>
      </c>
      <c r="I40" s="44"/>
      <c r="J40" s="45"/>
      <c r="K40" s="42"/>
    </row>
    <row r="41" spans="2:11" s="41" customFormat="1" ht="192" customHeight="1">
      <c r="B41" s="42">
        <v>7</v>
      </c>
      <c r="C41" s="137" t="s">
        <v>189</v>
      </c>
      <c r="D41" s="137"/>
      <c r="E41" s="137"/>
      <c r="F41" s="138" t="s">
        <v>18</v>
      </c>
      <c r="G41" s="138"/>
      <c r="H41" s="43" t="s">
        <v>19</v>
      </c>
      <c r="I41" s="42"/>
      <c r="J41" s="45"/>
      <c r="K41" s="42"/>
    </row>
    <row r="42" spans="2:11" s="41" customFormat="1" ht="232.75" customHeight="1">
      <c r="B42" s="42">
        <v>8</v>
      </c>
      <c r="C42" s="137" t="s">
        <v>190</v>
      </c>
      <c r="D42" s="137"/>
      <c r="E42" s="137"/>
      <c r="F42" s="138" t="s">
        <v>182</v>
      </c>
      <c r="G42" s="138"/>
      <c r="H42" s="43" t="s">
        <v>21</v>
      </c>
      <c r="I42" s="42"/>
      <c r="J42" s="45"/>
      <c r="K42" s="42"/>
    </row>
    <row r="43" spans="2:11" s="41" customFormat="1" ht="292.5" customHeight="1">
      <c r="B43" s="42">
        <v>9</v>
      </c>
      <c r="C43" s="137" t="s">
        <v>191</v>
      </c>
      <c r="D43" s="137"/>
      <c r="E43" s="137"/>
      <c r="F43" s="138" t="s">
        <v>22</v>
      </c>
      <c r="G43" s="138"/>
      <c r="H43" s="43" t="s">
        <v>23</v>
      </c>
      <c r="I43" s="42"/>
      <c r="J43" s="45"/>
      <c r="K43" s="42"/>
    </row>
    <row r="44" spans="2:11" s="41" customFormat="1" ht="262.64999999999998" customHeight="1">
      <c r="B44" s="42">
        <v>10</v>
      </c>
      <c r="C44" s="137" t="s">
        <v>192</v>
      </c>
      <c r="D44" s="137"/>
      <c r="E44" s="137"/>
      <c r="F44" s="138" t="s">
        <v>24</v>
      </c>
      <c r="G44" s="138"/>
      <c r="H44" s="43" t="s">
        <v>23</v>
      </c>
      <c r="I44" s="42"/>
      <c r="J44" s="45"/>
      <c r="K44" s="42"/>
    </row>
    <row r="45" spans="2:11" s="41" customFormat="1" ht="249" customHeight="1">
      <c r="B45" s="42">
        <v>11</v>
      </c>
      <c r="C45" s="137" t="s">
        <v>193</v>
      </c>
      <c r="D45" s="137"/>
      <c r="E45" s="137"/>
      <c r="F45" s="138" t="s">
        <v>25</v>
      </c>
      <c r="G45" s="138"/>
      <c r="H45" s="43" t="s">
        <v>23</v>
      </c>
      <c r="I45" s="42"/>
      <c r="J45" s="45"/>
      <c r="K45" s="42"/>
    </row>
    <row r="46" spans="2:11" s="41" customFormat="1" ht="145.65" customHeight="1">
      <c r="B46" s="42">
        <v>12</v>
      </c>
      <c r="C46" s="137" t="s">
        <v>194</v>
      </c>
      <c r="D46" s="137"/>
      <c r="E46" s="137"/>
      <c r="F46" s="138" t="s">
        <v>26</v>
      </c>
      <c r="G46" s="138"/>
      <c r="H46" s="43" t="s">
        <v>23</v>
      </c>
      <c r="I46" s="42"/>
      <c r="J46" s="45"/>
      <c r="K46" s="42"/>
    </row>
    <row r="47" spans="2:11" s="41" customFormat="1" ht="282.64999999999998" customHeight="1">
      <c r="B47" s="42">
        <v>13</v>
      </c>
      <c r="C47" s="137" t="s">
        <v>195</v>
      </c>
      <c r="D47" s="137"/>
      <c r="E47" s="137"/>
      <c r="F47" s="138" t="s">
        <v>27</v>
      </c>
      <c r="G47" s="138"/>
      <c r="H47" s="43" t="s">
        <v>23</v>
      </c>
      <c r="I47" s="42"/>
      <c r="J47" s="45"/>
      <c r="K47" s="42"/>
    </row>
    <row r="48" spans="2:11" s="41" customFormat="1" ht="166.75" customHeight="1">
      <c r="B48" s="42">
        <v>14</v>
      </c>
      <c r="C48" s="137" t="s">
        <v>196</v>
      </c>
      <c r="D48" s="137"/>
      <c r="E48" s="137"/>
      <c r="F48" s="138" t="s">
        <v>28</v>
      </c>
      <c r="G48" s="138"/>
      <c r="H48" s="43" t="s">
        <v>23</v>
      </c>
      <c r="I48" s="42"/>
      <c r="J48" s="45"/>
      <c r="K48" s="42"/>
    </row>
    <row r="49" spans="2:11" s="41" customFormat="1" ht="270.64999999999998" customHeight="1">
      <c r="B49" s="42">
        <v>15</v>
      </c>
      <c r="C49" s="137" t="s">
        <v>197</v>
      </c>
      <c r="D49" s="137"/>
      <c r="E49" s="137"/>
      <c r="F49" s="138" t="s">
        <v>29</v>
      </c>
      <c r="G49" s="138"/>
      <c r="H49" s="42" t="s">
        <v>10</v>
      </c>
      <c r="I49" s="42"/>
      <c r="J49" s="45"/>
      <c r="K49" s="42"/>
    </row>
    <row r="50" spans="2:11" s="41" customFormat="1" ht="200.5" customHeight="1">
      <c r="B50" s="42">
        <v>16</v>
      </c>
      <c r="C50" s="137" t="s">
        <v>198</v>
      </c>
      <c r="D50" s="137"/>
      <c r="E50" s="137"/>
      <c r="F50" s="138" t="s">
        <v>30</v>
      </c>
      <c r="G50" s="138"/>
      <c r="H50" s="42"/>
      <c r="I50" s="42"/>
      <c r="J50" s="45"/>
      <c r="K50" s="42"/>
    </row>
    <row r="51" spans="2:11" s="41" customFormat="1" ht="52.75" customHeight="1">
      <c r="B51" s="42">
        <v>17</v>
      </c>
      <c r="C51" s="143" t="s">
        <v>126</v>
      </c>
      <c r="D51" s="143"/>
      <c r="E51" s="143"/>
      <c r="F51" s="138" t="s">
        <v>127</v>
      </c>
      <c r="G51" s="138"/>
      <c r="H51" s="46"/>
      <c r="I51" s="42"/>
      <c r="J51" s="45"/>
      <c r="K51" s="42"/>
    </row>
    <row r="52" spans="2:11" s="41" customFormat="1" ht="87" customHeight="1">
      <c r="B52" s="42">
        <v>18</v>
      </c>
      <c r="C52" s="137" t="s">
        <v>199</v>
      </c>
      <c r="D52" s="137"/>
      <c r="E52" s="137"/>
      <c r="F52" s="138" t="s">
        <v>31</v>
      </c>
      <c r="G52" s="138"/>
      <c r="H52" s="42" t="s">
        <v>10</v>
      </c>
      <c r="I52" s="42"/>
      <c r="J52" s="45"/>
      <c r="K52" s="42"/>
    </row>
    <row r="53" spans="2:11" s="41" customFormat="1" ht="163.4" customHeight="1">
      <c r="B53" s="42">
        <v>19</v>
      </c>
      <c r="C53" s="137" t="s">
        <v>200</v>
      </c>
      <c r="D53" s="137"/>
      <c r="E53" s="137"/>
      <c r="F53" s="138" t="s">
        <v>32</v>
      </c>
      <c r="G53" s="138"/>
      <c r="H53" s="42" t="s">
        <v>10</v>
      </c>
      <c r="I53" s="44"/>
      <c r="J53" s="45"/>
      <c r="K53" s="32"/>
    </row>
    <row r="54" spans="2:11" s="41" customFormat="1" ht="122.4" customHeight="1">
      <c r="B54" s="42">
        <v>20</v>
      </c>
      <c r="C54" s="137" t="s">
        <v>201</v>
      </c>
      <c r="D54" s="137"/>
      <c r="E54" s="137"/>
      <c r="F54" s="138" t="s">
        <v>33</v>
      </c>
      <c r="G54" s="138"/>
      <c r="H54" s="42" t="s">
        <v>10</v>
      </c>
      <c r="I54" s="44">
        <f>+J97</f>
        <v>25</v>
      </c>
      <c r="J54" s="45"/>
      <c r="K54" s="42"/>
    </row>
    <row r="55" spans="2:11" s="41" customFormat="1" ht="103.75" customHeight="1">
      <c r="B55" s="42">
        <v>21</v>
      </c>
      <c r="C55" s="137" t="s">
        <v>202</v>
      </c>
      <c r="D55" s="137"/>
      <c r="E55" s="137"/>
      <c r="F55" s="138" t="s">
        <v>34</v>
      </c>
      <c r="G55" s="138"/>
      <c r="H55" s="42" t="s">
        <v>10</v>
      </c>
      <c r="I55" s="44">
        <f>+J106</f>
        <v>0</v>
      </c>
      <c r="J55" s="45"/>
      <c r="K55" s="42"/>
    </row>
    <row r="56" spans="2:11" s="41" customFormat="1" ht="214.75" customHeight="1">
      <c r="B56" s="42">
        <v>22</v>
      </c>
      <c r="C56" s="137" t="s">
        <v>203</v>
      </c>
      <c r="D56" s="137"/>
      <c r="E56" s="137"/>
      <c r="F56" s="138" t="s">
        <v>35</v>
      </c>
      <c r="G56" s="138"/>
      <c r="H56" s="42" t="s">
        <v>10</v>
      </c>
      <c r="I56" s="42"/>
      <c r="J56" s="45"/>
      <c r="K56" s="42"/>
    </row>
    <row r="57" spans="2:11" s="41" customFormat="1" ht="32.15" customHeight="1">
      <c r="B57" s="42">
        <v>23</v>
      </c>
      <c r="C57" s="143" t="s">
        <v>128</v>
      </c>
      <c r="D57" s="143"/>
      <c r="E57" s="143"/>
      <c r="F57" s="138"/>
      <c r="G57" s="138"/>
      <c r="H57" s="35"/>
      <c r="I57" s="42"/>
      <c r="J57" s="45"/>
      <c r="K57" s="42"/>
    </row>
    <row r="58" spans="2:11" s="41" customFormat="1" ht="64.400000000000006" customHeight="1">
      <c r="B58" s="42">
        <v>24</v>
      </c>
      <c r="C58" s="137" t="s">
        <v>204</v>
      </c>
      <c r="D58" s="137"/>
      <c r="E58" s="137"/>
      <c r="F58" s="138" t="s">
        <v>36</v>
      </c>
      <c r="G58" s="138"/>
      <c r="H58" s="42"/>
      <c r="I58" s="42"/>
      <c r="J58" s="45"/>
      <c r="K58" s="33"/>
    </row>
    <row r="59" spans="2:11" s="41" customFormat="1" ht="102.65" customHeight="1">
      <c r="B59" s="42">
        <v>25</v>
      </c>
      <c r="C59" s="137" t="s">
        <v>205</v>
      </c>
      <c r="D59" s="137"/>
      <c r="E59" s="137"/>
      <c r="F59" s="138" t="s">
        <v>37</v>
      </c>
      <c r="G59" s="138"/>
      <c r="H59" s="43" t="s">
        <v>23</v>
      </c>
      <c r="I59" s="44"/>
      <c r="J59" s="45"/>
      <c r="K59" s="32"/>
    </row>
    <row r="60" spans="2:11" s="41" customFormat="1" ht="216.65" customHeight="1">
      <c r="B60" s="42">
        <v>26</v>
      </c>
      <c r="C60" s="137" t="s">
        <v>206</v>
      </c>
      <c r="D60" s="137"/>
      <c r="E60" s="137"/>
      <c r="F60" s="138" t="s">
        <v>38</v>
      </c>
      <c r="G60" s="138"/>
      <c r="H60" s="43" t="s">
        <v>23</v>
      </c>
      <c r="I60" s="44">
        <v>0</v>
      </c>
      <c r="J60" s="45"/>
      <c r="K60" s="42"/>
    </row>
    <row r="61" spans="2:11" s="41" customFormat="1" ht="180.65" customHeight="1">
      <c r="B61" s="42">
        <v>27</v>
      </c>
      <c r="C61" s="137" t="s">
        <v>207</v>
      </c>
      <c r="D61" s="137"/>
      <c r="E61" s="137"/>
      <c r="F61" s="138" t="s">
        <v>39</v>
      </c>
      <c r="G61" s="138"/>
      <c r="H61" s="43" t="s">
        <v>23</v>
      </c>
      <c r="I61" s="42">
        <v>0</v>
      </c>
      <c r="J61" s="45"/>
      <c r="K61" s="42"/>
    </row>
    <row r="62" spans="2:11" s="41" customFormat="1" ht="153" customHeight="1">
      <c r="B62" s="42">
        <v>28</v>
      </c>
      <c r="C62" s="137" t="s">
        <v>40</v>
      </c>
      <c r="D62" s="137"/>
      <c r="E62" s="137"/>
      <c r="F62" s="138" t="s">
        <v>41</v>
      </c>
      <c r="G62" s="138"/>
      <c r="H62" s="43" t="s">
        <v>10</v>
      </c>
      <c r="I62" s="42"/>
      <c r="J62" s="45"/>
      <c r="K62" s="42"/>
    </row>
    <row r="63" spans="2:11" s="41" customFormat="1" ht="111.65" customHeight="1">
      <c r="B63" s="42">
        <v>29</v>
      </c>
      <c r="C63" s="137" t="s">
        <v>208</v>
      </c>
      <c r="D63" s="137"/>
      <c r="E63" s="137"/>
      <c r="F63" s="138" t="s">
        <v>42</v>
      </c>
      <c r="G63" s="138"/>
      <c r="H63" s="43" t="s">
        <v>10</v>
      </c>
      <c r="I63" s="44"/>
      <c r="J63" s="45"/>
      <c r="K63" s="42"/>
    </row>
    <row r="64" spans="2:11" s="41" customFormat="1" ht="241.75" customHeight="1">
      <c r="B64" s="42">
        <v>30</v>
      </c>
      <c r="C64" s="137" t="s">
        <v>209</v>
      </c>
      <c r="D64" s="137"/>
      <c r="E64" s="137"/>
      <c r="F64" s="138" t="s">
        <v>43</v>
      </c>
      <c r="G64" s="138"/>
      <c r="H64" s="43" t="s">
        <v>23</v>
      </c>
      <c r="I64" s="44"/>
      <c r="J64" s="45"/>
      <c r="K64" s="42"/>
    </row>
    <row r="65" spans="2:11" s="41" customFormat="1" ht="249" customHeight="1">
      <c r="B65" s="42">
        <v>31</v>
      </c>
      <c r="C65" s="137" t="s">
        <v>129</v>
      </c>
      <c r="D65" s="137"/>
      <c r="E65" s="137"/>
      <c r="F65" s="138" t="s">
        <v>44</v>
      </c>
      <c r="G65" s="138"/>
      <c r="H65" s="43" t="s">
        <v>45</v>
      </c>
      <c r="I65" s="44"/>
      <c r="J65" s="45"/>
      <c r="K65" s="42"/>
    </row>
    <row r="66" spans="2:11" s="41" customFormat="1" ht="138" customHeight="1">
      <c r="B66" s="42">
        <v>32</v>
      </c>
      <c r="C66" s="137" t="s">
        <v>210</v>
      </c>
      <c r="D66" s="137"/>
      <c r="E66" s="137"/>
      <c r="F66" s="138" t="s">
        <v>46</v>
      </c>
      <c r="G66" s="138"/>
      <c r="H66" s="43" t="s">
        <v>47</v>
      </c>
      <c r="I66" s="44"/>
      <c r="J66" s="45"/>
      <c r="K66" s="42"/>
    </row>
    <row r="67" spans="2:11" s="41" customFormat="1" ht="166.75" customHeight="1">
      <c r="B67" s="42">
        <v>33</v>
      </c>
      <c r="C67" s="137" t="s">
        <v>211</v>
      </c>
      <c r="D67" s="137"/>
      <c r="E67" s="137"/>
      <c r="F67" s="138" t="s">
        <v>48</v>
      </c>
      <c r="G67" s="138"/>
      <c r="H67" s="43" t="s">
        <v>45</v>
      </c>
      <c r="I67" s="44"/>
      <c r="J67" s="45"/>
      <c r="K67" s="42"/>
    </row>
    <row r="68" spans="2:11" s="41" customFormat="1" ht="165" customHeight="1">
      <c r="B68" s="42">
        <v>34</v>
      </c>
      <c r="C68" s="137" t="s">
        <v>212</v>
      </c>
      <c r="D68" s="137"/>
      <c r="E68" s="137"/>
      <c r="F68" s="138" t="s">
        <v>49</v>
      </c>
      <c r="G68" s="138"/>
      <c r="H68" s="43" t="s">
        <v>21</v>
      </c>
      <c r="I68" s="42"/>
      <c r="J68" s="45"/>
      <c r="K68" s="42"/>
    </row>
    <row r="69" spans="2:11" s="41" customFormat="1" ht="409.5" customHeight="1">
      <c r="B69" s="42">
        <v>35</v>
      </c>
      <c r="C69" s="137" t="s">
        <v>213</v>
      </c>
      <c r="D69" s="137"/>
      <c r="E69" s="137"/>
      <c r="F69" s="138" t="s">
        <v>50</v>
      </c>
      <c r="G69" s="138"/>
      <c r="H69" s="43" t="s">
        <v>17</v>
      </c>
      <c r="I69" s="42"/>
      <c r="J69" s="45"/>
      <c r="K69" s="42"/>
    </row>
    <row r="70" spans="2:11" s="41" customFormat="1" ht="201" customHeight="1">
      <c r="B70" s="42">
        <v>36</v>
      </c>
      <c r="C70" s="137" t="s">
        <v>214</v>
      </c>
      <c r="D70" s="137"/>
      <c r="E70" s="137"/>
      <c r="F70" s="138" t="s">
        <v>51</v>
      </c>
      <c r="G70" s="138"/>
      <c r="H70" s="42" t="s">
        <v>14</v>
      </c>
      <c r="I70" s="42"/>
      <c r="J70" s="45"/>
      <c r="K70" s="42"/>
    </row>
    <row r="71" spans="2:11" s="41" customFormat="1" ht="201" customHeight="1">
      <c r="B71" s="42">
        <v>37</v>
      </c>
      <c r="C71" s="137" t="s">
        <v>215</v>
      </c>
      <c r="D71" s="137"/>
      <c r="E71" s="137"/>
      <c r="F71" s="138" t="s">
        <v>52</v>
      </c>
      <c r="G71" s="138"/>
      <c r="H71" s="42" t="s">
        <v>14</v>
      </c>
      <c r="I71" s="42"/>
      <c r="J71" s="45"/>
      <c r="K71" s="42"/>
    </row>
    <row r="72" spans="2:11" s="41" customFormat="1" ht="141" customHeight="1">
      <c r="B72" s="42">
        <v>38</v>
      </c>
      <c r="C72" s="137" t="s">
        <v>53</v>
      </c>
      <c r="D72" s="137"/>
      <c r="E72" s="137"/>
      <c r="F72" s="144" t="s">
        <v>54</v>
      </c>
      <c r="G72" s="144"/>
      <c r="H72" s="42" t="s">
        <v>14</v>
      </c>
      <c r="I72" s="39"/>
      <c r="J72" s="45"/>
      <c r="K72" s="42"/>
    </row>
    <row r="73" spans="2:11" s="41" customFormat="1" ht="228.65" customHeight="1">
      <c r="B73" s="42">
        <v>39</v>
      </c>
      <c r="C73" s="137" t="s">
        <v>55</v>
      </c>
      <c r="D73" s="137"/>
      <c r="E73" s="137"/>
      <c r="F73" s="144" t="s">
        <v>56</v>
      </c>
      <c r="G73" s="144"/>
      <c r="H73" s="42" t="s">
        <v>14</v>
      </c>
      <c r="I73" s="39"/>
      <c r="J73" s="45"/>
      <c r="K73" s="42"/>
    </row>
    <row r="74" spans="2:11" s="41" customFormat="1" ht="228.65" customHeight="1">
      <c r="B74" s="42">
        <v>40</v>
      </c>
      <c r="C74" s="145" t="s">
        <v>130</v>
      </c>
      <c r="D74" s="145"/>
      <c r="E74" s="145"/>
      <c r="F74" s="144" t="s">
        <v>58</v>
      </c>
      <c r="G74" s="144"/>
      <c r="H74" s="42" t="s">
        <v>59</v>
      </c>
      <c r="I74" s="39"/>
      <c r="J74" s="45"/>
      <c r="K74" s="42"/>
    </row>
    <row r="75" spans="2:11" s="41" customFormat="1" ht="228.65" customHeight="1">
      <c r="B75" s="42">
        <v>41</v>
      </c>
      <c r="C75" s="137" t="s">
        <v>60</v>
      </c>
      <c r="D75" s="137"/>
      <c r="E75" s="137"/>
      <c r="F75" s="138" t="s">
        <v>61</v>
      </c>
      <c r="G75" s="138"/>
      <c r="H75" s="32" t="s">
        <v>62</v>
      </c>
      <c r="I75" s="42"/>
      <c r="J75" s="45"/>
      <c r="K75" s="42"/>
    </row>
    <row r="76" spans="2:11" s="41" customFormat="1" ht="201" customHeight="1">
      <c r="B76" s="42">
        <v>42</v>
      </c>
      <c r="C76" s="145" t="s">
        <v>63</v>
      </c>
      <c r="D76" s="145"/>
      <c r="E76" s="145"/>
      <c r="F76" s="138" t="s">
        <v>64</v>
      </c>
      <c r="G76" s="138"/>
      <c r="H76" s="32" t="s">
        <v>62</v>
      </c>
      <c r="I76" s="42"/>
      <c r="J76" s="45"/>
      <c r="K76" s="42"/>
    </row>
    <row r="77" spans="2:11" s="41" customFormat="1" ht="145.65" customHeight="1">
      <c r="B77" s="42">
        <v>43</v>
      </c>
      <c r="C77" s="137" t="s">
        <v>131</v>
      </c>
      <c r="D77" s="137"/>
      <c r="E77" s="137"/>
      <c r="F77" s="138" t="s">
        <v>64</v>
      </c>
      <c r="G77" s="138"/>
      <c r="H77" s="32" t="s">
        <v>23</v>
      </c>
      <c r="I77" s="42"/>
      <c r="J77" s="45"/>
      <c r="K77" s="42"/>
    </row>
    <row r="78" spans="2:11" s="41" customFormat="1" ht="161.5" customHeight="1">
      <c r="B78" s="42">
        <v>44</v>
      </c>
      <c r="C78" s="137" t="s">
        <v>132</v>
      </c>
      <c r="D78" s="137"/>
      <c r="E78" s="137"/>
      <c r="F78" s="138" t="s">
        <v>67</v>
      </c>
      <c r="G78" s="138"/>
      <c r="H78" s="32" t="s">
        <v>14</v>
      </c>
      <c r="I78" s="42"/>
      <c r="J78" s="45"/>
      <c r="K78" s="42"/>
    </row>
    <row r="79" spans="2:11" s="41" customFormat="1" ht="161.5" customHeight="1">
      <c r="B79" s="42">
        <v>45</v>
      </c>
      <c r="C79" s="137" t="s">
        <v>72</v>
      </c>
      <c r="D79" s="137"/>
      <c r="E79" s="137"/>
      <c r="F79" s="138" t="s">
        <v>73</v>
      </c>
      <c r="G79" s="138"/>
      <c r="H79" s="32" t="s">
        <v>68</v>
      </c>
      <c r="I79" s="44">
        <f>+J111</f>
        <v>0</v>
      </c>
      <c r="J79" s="45"/>
      <c r="K79" s="42"/>
    </row>
    <row r="80" spans="2:11" s="41" customFormat="1" ht="136.4" customHeight="1">
      <c r="B80" s="42">
        <v>46</v>
      </c>
      <c r="C80" s="137" t="s">
        <v>133</v>
      </c>
      <c r="D80" s="137"/>
      <c r="E80" s="137"/>
      <c r="F80" s="138" t="s">
        <v>93</v>
      </c>
      <c r="G80" s="138"/>
      <c r="H80" s="32" t="s">
        <v>14</v>
      </c>
      <c r="I80" s="44">
        <f>+J103</f>
        <v>0</v>
      </c>
      <c r="J80" s="45"/>
      <c r="K80" s="42"/>
    </row>
    <row r="81" spans="2:11" s="41" customFormat="1" ht="168" customHeight="1">
      <c r="B81" s="42">
        <v>47</v>
      </c>
      <c r="C81" s="137" t="s">
        <v>76</v>
      </c>
      <c r="D81" s="137"/>
      <c r="E81" s="137"/>
      <c r="F81" s="138" t="s">
        <v>77</v>
      </c>
      <c r="G81" s="138"/>
      <c r="H81" s="32" t="s">
        <v>59</v>
      </c>
      <c r="I81" s="44"/>
      <c r="J81" s="45"/>
      <c r="K81" s="42">
        <v>0</v>
      </c>
    </row>
    <row r="82" spans="2:11" s="41" customFormat="1" ht="176.4" customHeight="1">
      <c r="B82" s="42">
        <v>48</v>
      </c>
      <c r="C82" s="137" t="s">
        <v>134</v>
      </c>
      <c r="D82" s="137"/>
      <c r="E82" s="137"/>
      <c r="F82" s="146" t="s">
        <v>70</v>
      </c>
      <c r="G82" s="147"/>
      <c r="H82" s="31" t="s">
        <v>135</v>
      </c>
      <c r="I82" s="47"/>
      <c r="J82" s="47"/>
      <c r="K82" s="47"/>
    </row>
    <row r="83" spans="2:11" s="41" customFormat="1" ht="162.65" customHeight="1">
      <c r="B83" s="42">
        <v>49</v>
      </c>
      <c r="C83" s="145" t="s">
        <v>74</v>
      </c>
      <c r="D83" s="145"/>
      <c r="E83" s="145"/>
      <c r="F83" s="146" t="s">
        <v>136</v>
      </c>
      <c r="G83" s="147"/>
      <c r="H83" s="31" t="s">
        <v>12</v>
      </c>
      <c r="I83" s="31"/>
      <c r="J83" s="31"/>
      <c r="K83" s="31"/>
    </row>
    <row r="84" spans="2:11" s="41" customFormat="1" ht="196.4" customHeight="1">
      <c r="B84" s="42">
        <v>50</v>
      </c>
      <c r="C84" s="145" t="s">
        <v>82</v>
      </c>
      <c r="D84" s="145"/>
      <c r="E84" s="145"/>
      <c r="F84" s="146" t="s">
        <v>95</v>
      </c>
      <c r="G84" s="147"/>
      <c r="H84" s="31" t="s">
        <v>135</v>
      </c>
      <c r="I84" s="31"/>
      <c r="J84" s="31"/>
      <c r="K84" s="31"/>
    </row>
    <row r="85" spans="2:11" s="41" customFormat="1" ht="23">
      <c r="B85" s="149" t="s">
        <v>137</v>
      </c>
      <c r="C85" s="150"/>
      <c r="D85" s="151"/>
      <c r="E85" s="48" t="s">
        <v>138</v>
      </c>
      <c r="F85" s="48"/>
      <c r="G85" s="48" t="s">
        <v>139</v>
      </c>
      <c r="H85" s="48" t="s">
        <v>140</v>
      </c>
      <c r="I85" s="46" t="s">
        <v>141</v>
      </c>
      <c r="J85" s="48" t="s">
        <v>4</v>
      </c>
      <c r="K85" s="48" t="s">
        <v>3</v>
      </c>
    </row>
    <row r="86" spans="2:11" s="41" customFormat="1" ht="23">
      <c r="B86" s="46"/>
      <c r="C86" s="46"/>
      <c r="D86" s="46"/>
      <c r="E86" s="48"/>
      <c r="F86" s="48"/>
      <c r="G86" s="48"/>
      <c r="H86" s="48"/>
      <c r="I86" s="46"/>
      <c r="J86" s="48"/>
      <c r="K86" s="48"/>
    </row>
    <row r="87" spans="2:11" s="41" customFormat="1" ht="14.4" customHeight="1">
      <c r="B87" s="49"/>
      <c r="C87" s="46"/>
      <c r="D87" s="46"/>
      <c r="E87" s="48"/>
      <c r="F87" s="48"/>
      <c r="G87" s="48"/>
      <c r="H87" s="48"/>
      <c r="I87" s="46"/>
      <c r="J87" s="48"/>
      <c r="K87" s="48"/>
    </row>
    <row r="88" spans="2:11" s="41" customFormat="1" ht="23">
      <c r="B88" s="143" t="s">
        <v>142</v>
      </c>
      <c r="C88" s="143"/>
      <c r="D88" s="143"/>
      <c r="E88" s="143"/>
      <c r="F88" s="50"/>
      <c r="G88" s="50"/>
      <c r="H88" s="50"/>
      <c r="I88" s="43"/>
      <c r="J88" s="49"/>
      <c r="K88" s="48"/>
    </row>
    <row r="89" spans="2:11" s="41" customFormat="1" ht="23">
      <c r="B89" s="148" t="s">
        <v>120</v>
      </c>
      <c r="C89" s="148"/>
      <c r="D89" s="148"/>
      <c r="E89" s="46">
        <v>0</v>
      </c>
      <c r="F89" s="50"/>
      <c r="G89" s="43"/>
      <c r="H89" s="43"/>
      <c r="I89" s="51"/>
      <c r="J89" s="52">
        <f>I89*H89*G89*E89</f>
        <v>0</v>
      </c>
      <c r="K89" s="48"/>
    </row>
    <row r="90" spans="2:11" s="41" customFormat="1" ht="23">
      <c r="B90" s="152" t="s">
        <v>143</v>
      </c>
      <c r="C90" s="152"/>
      <c r="D90" s="152"/>
      <c r="E90" s="40"/>
      <c r="F90" s="50"/>
      <c r="G90" s="50"/>
      <c r="H90" s="50"/>
      <c r="I90" s="51"/>
      <c r="J90" s="52">
        <f>SUM(J89:J89)</f>
        <v>0</v>
      </c>
      <c r="K90" s="43" t="s">
        <v>17</v>
      </c>
    </row>
    <row r="91" spans="2:11" s="41" customFormat="1" ht="23">
      <c r="B91" s="43"/>
      <c r="C91" s="53"/>
      <c r="D91" s="43"/>
      <c r="E91" s="40"/>
      <c r="F91" s="50"/>
      <c r="G91" s="50"/>
      <c r="H91" s="50"/>
      <c r="I91" s="51"/>
      <c r="J91" s="43"/>
      <c r="K91" s="43"/>
    </row>
    <row r="92" spans="2:11" s="41" customFormat="1">
      <c r="B92" s="33"/>
      <c r="C92" s="32"/>
      <c r="D92" s="32"/>
      <c r="E92" s="34"/>
      <c r="F92" s="34"/>
      <c r="G92" s="34"/>
      <c r="H92" s="34"/>
      <c r="I92" s="32"/>
      <c r="J92" s="34"/>
      <c r="K92" s="33"/>
    </row>
    <row r="93" spans="2:11" s="41" customFormat="1">
      <c r="B93" s="155" t="s">
        <v>305</v>
      </c>
      <c r="C93" s="155"/>
      <c r="D93" s="155"/>
      <c r="E93" s="54"/>
      <c r="F93" s="54"/>
      <c r="G93" s="34"/>
      <c r="H93" s="34"/>
      <c r="I93" s="32"/>
      <c r="J93" s="34"/>
      <c r="K93" s="33"/>
    </row>
    <row r="94" spans="2:11" s="41" customFormat="1">
      <c r="B94" s="154" t="s">
        <v>144</v>
      </c>
      <c r="C94" s="154"/>
      <c r="D94" s="154"/>
      <c r="E94" s="55"/>
      <c r="F94" s="55"/>
      <c r="G94" s="34"/>
      <c r="H94" s="34"/>
      <c r="I94" s="32"/>
      <c r="J94" s="56">
        <f>+J21</f>
        <v>25</v>
      </c>
      <c r="K94" s="33"/>
    </row>
    <row r="95" spans="2:11" s="41" customFormat="1">
      <c r="B95" s="154" t="s">
        <v>145</v>
      </c>
      <c r="C95" s="154"/>
      <c r="D95" s="154"/>
      <c r="E95" s="55"/>
      <c r="F95" s="55"/>
      <c r="G95" s="34"/>
      <c r="H95" s="34"/>
      <c r="I95" s="32"/>
      <c r="J95" s="56">
        <v>0</v>
      </c>
      <c r="K95" s="33"/>
    </row>
    <row r="96" spans="2:11" s="41" customFormat="1">
      <c r="B96" s="153" t="s">
        <v>143</v>
      </c>
      <c r="C96" s="153"/>
      <c r="D96" s="153"/>
      <c r="E96" s="55"/>
      <c r="F96" s="55"/>
      <c r="G96" s="34"/>
      <c r="H96" s="34"/>
      <c r="I96" s="32"/>
      <c r="J96" s="56">
        <f>SUM(J94:J95)</f>
        <v>25</v>
      </c>
      <c r="K96" s="32"/>
    </row>
    <row r="97" spans="1:30" s="41" customFormat="1">
      <c r="B97" s="153" t="s">
        <v>143</v>
      </c>
      <c r="C97" s="153"/>
      <c r="D97" s="153"/>
      <c r="E97" s="55"/>
      <c r="F97" s="55"/>
      <c r="G97" s="34"/>
      <c r="H97" s="34"/>
      <c r="I97" s="32"/>
      <c r="J97" s="56">
        <f>ROUND(J96,0)</f>
        <v>25</v>
      </c>
      <c r="K97" s="32" t="s">
        <v>10</v>
      </c>
    </row>
    <row r="98" spans="1:30" s="41" customFormat="1">
      <c r="B98" s="155"/>
      <c r="C98" s="155"/>
      <c r="D98" s="155"/>
      <c r="E98" s="24"/>
      <c r="F98" s="34"/>
      <c r="G98" s="34"/>
      <c r="H98" s="34"/>
      <c r="I98" s="39"/>
      <c r="J98" s="32"/>
      <c r="K98" s="32"/>
    </row>
    <row r="99" spans="1:30" s="41" customFormat="1">
      <c r="B99" s="155" t="s">
        <v>309</v>
      </c>
      <c r="C99" s="155"/>
      <c r="D99" s="155"/>
      <c r="E99" s="54"/>
      <c r="F99" s="54"/>
      <c r="G99" s="34"/>
      <c r="H99" s="34"/>
      <c r="I99" s="32"/>
      <c r="J99" s="34"/>
      <c r="K99" s="33"/>
    </row>
    <row r="100" spans="1:30" s="41" customFormat="1">
      <c r="B100" s="154" t="s">
        <v>144</v>
      </c>
      <c r="C100" s="154"/>
      <c r="D100" s="154"/>
      <c r="E100" s="55"/>
      <c r="F100" s="55"/>
      <c r="G100" s="34"/>
      <c r="H100" s="34"/>
      <c r="I100" s="32"/>
      <c r="J100" s="56">
        <f>+J22</f>
        <v>0</v>
      </c>
      <c r="K100" s="33"/>
    </row>
    <row r="101" spans="1:30" s="41" customFormat="1">
      <c r="B101" s="154" t="s">
        <v>145</v>
      </c>
      <c r="C101" s="154"/>
      <c r="D101" s="154"/>
      <c r="E101" s="55"/>
      <c r="F101" s="55"/>
      <c r="G101" s="34"/>
      <c r="H101" s="34"/>
      <c r="I101" s="32"/>
      <c r="J101" s="56">
        <f>+J100*0.1</f>
        <v>0</v>
      </c>
      <c r="K101" s="33"/>
    </row>
    <row r="102" spans="1:30" s="41" customFormat="1">
      <c r="B102" s="153" t="s">
        <v>143</v>
      </c>
      <c r="C102" s="153"/>
      <c r="D102" s="153"/>
      <c r="E102" s="55"/>
      <c r="F102" s="55"/>
      <c r="G102" s="34"/>
      <c r="H102" s="34"/>
      <c r="I102" s="32"/>
      <c r="J102" s="56">
        <f>SUM(J100:J101)</f>
        <v>0</v>
      </c>
      <c r="K102" s="32"/>
    </row>
    <row r="103" spans="1:30" s="41" customFormat="1">
      <c r="B103" s="153" t="s">
        <v>143</v>
      </c>
      <c r="C103" s="153"/>
      <c r="D103" s="153"/>
      <c r="E103" s="55"/>
      <c r="F103" s="55"/>
      <c r="G103" s="34"/>
      <c r="H103" s="34"/>
      <c r="I103" s="32"/>
      <c r="J103" s="56">
        <f>ROUND(J102,0)</f>
        <v>0</v>
      </c>
      <c r="K103" s="32" t="s">
        <v>21</v>
      </c>
    </row>
    <row r="104" spans="1:30" s="41" customFormat="1">
      <c r="B104" s="154"/>
      <c r="C104" s="154"/>
      <c r="D104" s="154"/>
      <c r="E104" s="24"/>
      <c r="F104" s="24"/>
      <c r="G104" s="34"/>
      <c r="H104" s="34"/>
      <c r="I104" s="32"/>
      <c r="J104" s="56"/>
    </row>
    <row r="105" spans="1:30" s="41" customFormat="1">
      <c r="B105" s="154"/>
      <c r="C105" s="154"/>
      <c r="D105" s="154"/>
      <c r="E105" s="24"/>
      <c r="F105" s="24"/>
      <c r="G105" s="141"/>
      <c r="H105" s="141"/>
      <c r="I105" s="141"/>
      <c r="J105" s="56"/>
      <c r="K105" s="33"/>
    </row>
    <row r="106" spans="1:30" s="41" customFormat="1">
      <c r="B106" s="154"/>
      <c r="C106" s="154"/>
      <c r="D106" s="154"/>
      <c r="E106" s="54"/>
      <c r="F106" s="54"/>
      <c r="G106" s="54"/>
      <c r="H106" s="34"/>
      <c r="I106" s="32"/>
      <c r="J106" s="56"/>
      <c r="K106" s="33"/>
    </row>
    <row r="107" spans="1:30">
      <c r="B107" s="33"/>
      <c r="C107" s="32"/>
      <c r="D107" s="32"/>
      <c r="E107" s="34"/>
      <c r="F107" s="34"/>
      <c r="G107" s="34"/>
      <c r="H107" s="34"/>
      <c r="I107" s="32"/>
      <c r="J107" s="34"/>
      <c r="K107" s="34"/>
    </row>
    <row r="108" spans="1:30">
      <c r="B108" s="155"/>
      <c r="C108" s="155"/>
      <c r="D108" s="155"/>
      <c r="E108" s="24"/>
      <c r="F108" s="24"/>
      <c r="G108" s="34"/>
      <c r="H108" s="34"/>
      <c r="I108" s="32"/>
      <c r="J108" s="34"/>
      <c r="K108" s="34"/>
    </row>
    <row r="109" spans="1:30">
      <c r="B109" s="154"/>
      <c r="C109" s="154"/>
      <c r="D109" s="154"/>
      <c r="E109" s="24"/>
      <c r="F109" s="24"/>
      <c r="G109" s="141"/>
      <c r="H109" s="141"/>
      <c r="I109" s="141"/>
      <c r="J109" s="56"/>
      <c r="K109" s="32"/>
    </row>
    <row r="110" spans="1:30" s="34" customFormat="1">
      <c r="A110" s="58"/>
      <c r="B110" s="33"/>
      <c r="C110" s="32"/>
      <c r="D110" s="32"/>
      <c r="I110" s="32"/>
      <c r="J110" s="56"/>
      <c r="L110" s="23"/>
      <c r="M110" s="23"/>
      <c r="N110" s="23"/>
      <c r="O110" s="23"/>
      <c r="P110" s="23"/>
      <c r="Q110" s="23"/>
      <c r="R110" s="23"/>
      <c r="S110" s="23"/>
      <c r="T110" s="23"/>
      <c r="U110" s="23"/>
      <c r="V110" s="23"/>
      <c r="W110" s="23"/>
      <c r="X110" s="23"/>
      <c r="Y110" s="23"/>
      <c r="Z110" s="23"/>
      <c r="AA110" s="23"/>
      <c r="AB110" s="23"/>
      <c r="AC110" s="23"/>
      <c r="AD110" s="23"/>
    </row>
    <row r="111" spans="1:30" s="34" customFormat="1">
      <c r="A111" s="58"/>
      <c r="B111" s="33"/>
      <c r="C111" s="32"/>
      <c r="D111" s="32"/>
      <c r="I111" s="32"/>
      <c r="J111" s="56"/>
      <c r="K111" s="32"/>
      <c r="L111" s="23"/>
      <c r="M111" s="23"/>
      <c r="N111" s="23"/>
      <c r="O111" s="23"/>
      <c r="P111" s="23"/>
      <c r="Q111" s="23"/>
      <c r="R111" s="23"/>
      <c r="S111" s="23"/>
      <c r="T111" s="23"/>
      <c r="U111" s="23"/>
      <c r="V111" s="23"/>
      <c r="W111" s="23"/>
      <c r="X111" s="23"/>
      <c r="Y111" s="23"/>
      <c r="Z111" s="23"/>
      <c r="AA111" s="23"/>
      <c r="AB111" s="23"/>
      <c r="AC111" s="23"/>
      <c r="AD111" s="23"/>
    </row>
    <row r="112" spans="1:30">
      <c r="J112" s="56"/>
    </row>
  </sheetData>
  <mergeCells count="137">
    <mergeCell ref="G105:I105"/>
    <mergeCell ref="B106:D106"/>
    <mergeCell ref="B108:D108"/>
    <mergeCell ref="B109:D109"/>
    <mergeCell ref="G109:I109"/>
    <mergeCell ref="B99:D99"/>
    <mergeCell ref="B100:D100"/>
    <mergeCell ref="B101:D101"/>
    <mergeCell ref="B104:D104"/>
    <mergeCell ref="B105:D105"/>
    <mergeCell ref="B102:D102"/>
    <mergeCell ref="B103:D103"/>
    <mergeCell ref="B93:D93"/>
    <mergeCell ref="B94:D94"/>
    <mergeCell ref="B95:D95"/>
    <mergeCell ref="B96:D96"/>
    <mergeCell ref="B97:D97"/>
    <mergeCell ref="B98:D98"/>
    <mergeCell ref="C84:E84"/>
    <mergeCell ref="F84:G84"/>
    <mergeCell ref="B85:D85"/>
    <mergeCell ref="B88:E88"/>
    <mergeCell ref="B89:D89"/>
    <mergeCell ref="B90:D90"/>
    <mergeCell ref="C81:E81"/>
    <mergeCell ref="F81:G81"/>
    <mergeCell ref="C82:E82"/>
    <mergeCell ref="F82:G82"/>
    <mergeCell ref="C83:E83"/>
    <mergeCell ref="F83:G83"/>
    <mergeCell ref="C78:E78"/>
    <mergeCell ref="F78:G78"/>
    <mergeCell ref="C79:E79"/>
    <mergeCell ref="F79:G79"/>
    <mergeCell ref="C80:E80"/>
    <mergeCell ref="F80:G80"/>
    <mergeCell ref="C75:E75"/>
    <mergeCell ref="F75:G75"/>
    <mergeCell ref="C76:E76"/>
    <mergeCell ref="F76:G76"/>
    <mergeCell ref="C77:E77"/>
    <mergeCell ref="F77:G77"/>
    <mergeCell ref="C72:E72"/>
    <mergeCell ref="F72:G72"/>
    <mergeCell ref="C73:E73"/>
    <mergeCell ref="F73:G73"/>
    <mergeCell ref="C74:E74"/>
    <mergeCell ref="F74:G74"/>
    <mergeCell ref="C69:E69"/>
    <mergeCell ref="F69:G69"/>
    <mergeCell ref="C70:E70"/>
    <mergeCell ref="F70:G70"/>
    <mergeCell ref="C71:E71"/>
    <mergeCell ref="F71:G71"/>
    <mergeCell ref="C66:E66"/>
    <mergeCell ref="F66:G66"/>
    <mergeCell ref="C67:E67"/>
    <mergeCell ref="F67:G67"/>
    <mergeCell ref="C68:E68"/>
    <mergeCell ref="F68:G68"/>
    <mergeCell ref="C63:E63"/>
    <mergeCell ref="F63:G63"/>
    <mergeCell ref="C64:E64"/>
    <mergeCell ref="F64:G64"/>
    <mergeCell ref="C65:E65"/>
    <mergeCell ref="F65:G65"/>
    <mergeCell ref="C60:E60"/>
    <mergeCell ref="F60:G60"/>
    <mergeCell ref="C61:E61"/>
    <mergeCell ref="F61:G61"/>
    <mergeCell ref="C62:E62"/>
    <mergeCell ref="F62:G62"/>
    <mergeCell ref="C57:E57"/>
    <mergeCell ref="F57:G57"/>
    <mergeCell ref="C58:E58"/>
    <mergeCell ref="F58:G58"/>
    <mergeCell ref="C59:E59"/>
    <mergeCell ref="F59:G59"/>
    <mergeCell ref="C54:E54"/>
    <mergeCell ref="F54:G54"/>
    <mergeCell ref="C55:E55"/>
    <mergeCell ref="F55:G55"/>
    <mergeCell ref="C56:E56"/>
    <mergeCell ref="F56:G56"/>
    <mergeCell ref="C51:E51"/>
    <mergeCell ref="F51:G51"/>
    <mergeCell ref="C52:E52"/>
    <mergeCell ref="F52:G52"/>
    <mergeCell ref="C53:E53"/>
    <mergeCell ref="F53:G53"/>
    <mergeCell ref="C48:E48"/>
    <mergeCell ref="F48:G48"/>
    <mergeCell ref="C49:E49"/>
    <mergeCell ref="F49:G49"/>
    <mergeCell ref="C50:E50"/>
    <mergeCell ref="F50:G50"/>
    <mergeCell ref="C45:E45"/>
    <mergeCell ref="F45:G45"/>
    <mergeCell ref="C46:E46"/>
    <mergeCell ref="F46:G46"/>
    <mergeCell ref="C47:E47"/>
    <mergeCell ref="F47:G47"/>
    <mergeCell ref="C42:E42"/>
    <mergeCell ref="F42:G42"/>
    <mergeCell ref="C43:E43"/>
    <mergeCell ref="F43:G43"/>
    <mergeCell ref="C44:E44"/>
    <mergeCell ref="F44:G44"/>
    <mergeCell ref="C40:E40"/>
    <mergeCell ref="F40:G40"/>
    <mergeCell ref="C41:E41"/>
    <mergeCell ref="F41:G41"/>
    <mergeCell ref="C36:E36"/>
    <mergeCell ref="F36:G36"/>
    <mergeCell ref="C37:E37"/>
    <mergeCell ref="F37:G37"/>
    <mergeCell ref="C38:E38"/>
    <mergeCell ref="F38:G38"/>
    <mergeCell ref="C27:D27"/>
    <mergeCell ref="B32:J32"/>
    <mergeCell ref="C34:E34"/>
    <mergeCell ref="F34:G34"/>
    <mergeCell ref="C35:E35"/>
    <mergeCell ref="F35:G35"/>
    <mergeCell ref="B15:K15"/>
    <mergeCell ref="C25:D25"/>
    <mergeCell ref="C39:E39"/>
    <mergeCell ref="F39:G39"/>
    <mergeCell ref="E9:K9"/>
    <mergeCell ref="B13:B14"/>
    <mergeCell ref="C13:C14"/>
    <mergeCell ref="D13:D14"/>
    <mergeCell ref="E13:E14"/>
    <mergeCell ref="G13:I13"/>
    <mergeCell ref="J13:J14"/>
    <mergeCell ref="K13:K14"/>
    <mergeCell ref="C26:D26"/>
  </mergeCell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6A319B-CF13-46C0-A4A3-74A498B9C035}">
  <sheetPr>
    <tabColor rgb="FFFFFF00"/>
  </sheetPr>
  <dimension ref="A2:AD112"/>
  <sheetViews>
    <sheetView zoomScale="51" workbookViewId="0">
      <selection activeCell="C6" sqref="C6"/>
    </sheetView>
  </sheetViews>
  <sheetFormatPr defaultColWidth="8.90625" defaultRowHeight="21.5"/>
  <cols>
    <col min="1" max="1" width="8.90625" style="23"/>
    <col min="2" max="2" width="29.90625" style="22" customWidth="1"/>
    <col min="3" max="3" width="21.90625" style="21" customWidth="1"/>
    <col min="4" max="4" width="23.453125" style="21" customWidth="1"/>
    <col min="5" max="5" width="47.08984375" style="23" customWidth="1"/>
    <col min="6" max="6" width="14.90625" style="23" customWidth="1"/>
    <col min="7" max="7" width="12.90625" style="23" customWidth="1"/>
    <col min="8" max="8" width="13.54296875" style="23" customWidth="1"/>
    <col min="9" max="9" width="14.90625" style="23" customWidth="1"/>
    <col min="10" max="10" width="19.90625" style="23" customWidth="1"/>
    <col min="11" max="11" width="35" style="22" customWidth="1"/>
    <col min="12" max="16384" width="8.90625" style="23"/>
  </cols>
  <sheetData>
    <row r="2" spans="2:11" ht="42" customHeight="1">
      <c r="B2" s="24" t="s">
        <v>99</v>
      </c>
      <c r="C2" s="36" t="s">
        <v>251</v>
      </c>
    </row>
    <row r="3" spans="2:11" ht="21" customHeight="1">
      <c r="B3" s="24" t="s">
        <v>100</v>
      </c>
      <c r="C3" s="25"/>
      <c r="E3" s="23" t="s">
        <v>303</v>
      </c>
      <c r="F3" s="23">
        <f>1*22</f>
        <v>22</v>
      </c>
    </row>
    <row r="4" spans="2:11" ht="21" customHeight="1">
      <c r="B4" s="24" t="s">
        <v>101</v>
      </c>
      <c r="C4" s="32" t="s">
        <v>216</v>
      </c>
    </row>
    <row r="5" spans="2:11" ht="21" customHeight="1">
      <c r="B5" s="24" t="s">
        <v>102</v>
      </c>
      <c r="C5" s="25" t="s">
        <v>387</v>
      </c>
    </row>
    <row r="6" spans="2:11" ht="21" customHeight="1">
      <c r="B6" s="24" t="s">
        <v>103</v>
      </c>
      <c r="C6" s="25"/>
    </row>
    <row r="7" spans="2:11" ht="21" customHeight="1">
      <c r="B7" s="24" t="s">
        <v>104</v>
      </c>
      <c r="C7" s="25">
        <v>1</v>
      </c>
    </row>
    <row r="8" spans="2:11" ht="21" customHeight="1">
      <c r="B8" s="24" t="s">
        <v>105</v>
      </c>
      <c r="C8" s="25" t="s">
        <v>302</v>
      </c>
    </row>
    <row r="9" spans="2:11" ht="41.4" customHeight="1">
      <c r="B9" s="26" t="s">
        <v>106</v>
      </c>
      <c r="C9" s="25">
        <f>C7+1</f>
        <v>2</v>
      </c>
      <c r="E9" s="135"/>
      <c r="F9" s="135"/>
      <c r="G9" s="135"/>
      <c r="H9" s="135"/>
      <c r="I9" s="135"/>
      <c r="J9" s="135"/>
      <c r="K9" s="135"/>
    </row>
    <row r="10" spans="2:11" ht="21" customHeight="1">
      <c r="B10" s="24" t="s">
        <v>107</v>
      </c>
      <c r="C10" s="25" t="s">
        <v>217</v>
      </c>
      <c r="J10" s="27"/>
    </row>
    <row r="11" spans="2:11" ht="21" customHeight="1">
      <c r="B11" s="24" t="s">
        <v>108</v>
      </c>
      <c r="C11" s="25" t="s">
        <v>218</v>
      </c>
    </row>
    <row r="12" spans="2:11">
      <c r="B12" s="28"/>
      <c r="C12" s="29"/>
    </row>
    <row r="13" spans="2:11" ht="15" customHeight="1">
      <c r="B13" s="136" t="s">
        <v>109</v>
      </c>
      <c r="C13" s="136" t="s">
        <v>110</v>
      </c>
      <c r="D13" s="136" t="s">
        <v>111</v>
      </c>
      <c r="E13" s="136" t="s">
        <v>112</v>
      </c>
      <c r="F13" s="30"/>
      <c r="G13" s="136" t="s">
        <v>113</v>
      </c>
      <c r="H13" s="136"/>
      <c r="I13" s="136"/>
      <c r="J13" s="136" t="s">
        <v>114</v>
      </c>
      <c r="K13" s="136" t="s">
        <v>115</v>
      </c>
    </row>
    <row r="14" spans="2:11" ht="15" customHeight="1">
      <c r="B14" s="136"/>
      <c r="C14" s="136"/>
      <c r="D14" s="136"/>
      <c r="E14" s="136"/>
      <c r="F14" s="30" t="s">
        <v>116</v>
      </c>
      <c r="G14" s="30" t="s">
        <v>117</v>
      </c>
      <c r="H14" s="30" t="s">
        <v>118</v>
      </c>
      <c r="I14" s="30" t="s">
        <v>119</v>
      </c>
      <c r="J14" s="136"/>
      <c r="K14" s="136"/>
    </row>
    <row r="15" spans="2:11" ht="18.649999999999999" customHeight="1">
      <c r="B15" s="132" t="s">
        <v>120</v>
      </c>
      <c r="C15" s="132"/>
      <c r="D15" s="132"/>
      <c r="E15" s="132"/>
      <c r="F15" s="132"/>
      <c r="G15" s="132"/>
      <c r="H15" s="132"/>
      <c r="I15" s="132"/>
      <c r="J15" s="132"/>
      <c r="K15" s="132"/>
    </row>
    <row r="16" spans="2:11">
      <c r="B16" s="31" t="s">
        <v>31</v>
      </c>
      <c r="C16" s="32" t="s">
        <v>304</v>
      </c>
      <c r="D16" s="32" t="s">
        <v>228</v>
      </c>
      <c r="E16" s="32"/>
      <c r="F16" s="32">
        <v>2</v>
      </c>
      <c r="G16" s="32">
        <v>12.5</v>
      </c>
      <c r="H16" s="32"/>
      <c r="I16" s="33"/>
      <c r="J16" s="32">
        <f>+F16*G16</f>
        <v>25</v>
      </c>
      <c r="K16" s="32" t="s">
        <v>229</v>
      </c>
    </row>
    <row r="17" spans="2:11">
      <c r="B17" s="33" t="s">
        <v>225</v>
      </c>
      <c r="C17" s="32" t="s">
        <v>245</v>
      </c>
      <c r="D17" s="32" t="s">
        <v>308</v>
      </c>
      <c r="E17" s="34" t="s">
        <v>311</v>
      </c>
      <c r="F17" s="32">
        <v>2</v>
      </c>
      <c r="G17" s="32">
        <v>12.5</v>
      </c>
      <c r="H17" s="34">
        <v>3.5</v>
      </c>
      <c r="I17" s="34"/>
      <c r="J17" s="32"/>
      <c r="K17" s="33"/>
    </row>
    <row r="18" spans="2:11">
      <c r="B18" s="33"/>
      <c r="C18" s="32"/>
      <c r="D18" s="32"/>
      <c r="E18" s="34"/>
      <c r="F18" s="32"/>
      <c r="G18" s="32"/>
      <c r="H18" s="34"/>
      <c r="I18" s="34"/>
      <c r="J18" s="32"/>
      <c r="K18" s="33"/>
    </row>
    <row r="19" spans="2:11">
      <c r="B19" s="33"/>
      <c r="C19" s="32"/>
      <c r="D19" s="32"/>
      <c r="E19" s="34"/>
      <c r="F19" s="32"/>
      <c r="G19" s="32"/>
      <c r="H19" s="34"/>
      <c r="I19" s="34"/>
      <c r="J19" s="32"/>
      <c r="K19" s="33"/>
    </row>
    <row r="20" spans="2:11" ht="22.5" customHeight="1">
      <c r="B20" s="35" t="s">
        <v>121</v>
      </c>
      <c r="C20" s="25"/>
      <c r="D20" s="25"/>
      <c r="E20" s="36"/>
      <c r="F20" s="36"/>
      <c r="G20" s="37"/>
      <c r="H20" s="34"/>
      <c r="I20" s="30"/>
      <c r="J20" s="38"/>
      <c r="K20" s="33"/>
    </row>
    <row r="21" spans="2:11" ht="22.5" customHeight="1">
      <c r="B21" s="35"/>
      <c r="C21" s="36" t="s">
        <v>31</v>
      </c>
      <c r="D21" s="31"/>
      <c r="E21" s="36"/>
      <c r="F21" s="36"/>
      <c r="G21" s="37"/>
      <c r="H21" s="34"/>
      <c r="I21" s="25" t="s">
        <v>10</v>
      </c>
      <c r="J21" s="38">
        <f>+J16</f>
        <v>25</v>
      </c>
      <c r="K21" s="33"/>
    </row>
    <row r="22" spans="2:11" ht="22.5" customHeight="1">
      <c r="B22" s="35"/>
      <c r="C22" s="78" t="s">
        <v>225</v>
      </c>
      <c r="D22" s="33"/>
      <c r="E22" s="31"/>
      <c r="F22" s="31"/>
      <c r="G22" s="32"/>
      <c r="H22" s="32"/>
      <c r="I22" s="25" t="s">
        <v>14</v>
      </c>
      <c r="J22" s="38">
        <f>+J17</f>
        <v>0</v>
      </c>
      <c r="K22" s="33"/>
    </row>
    <row r="23" spans="2:11" ht="22.5" customHeight="1">
      <c r="B23" s="35"/>
      <c r="C23" s="78"/>
      <c r="D23" s="33"/>
      <c r="E23" s="31"/>
      <c r="F23" s="31"/>
      <c r="G23" s="32"/>
      <c r="H23" s="32"/>
      <c r="I23" s="25"/>
      <c r="J23" s="38"/>
      <c r="K23" s="33"/>
    </row>
    <row r="24" spans="2:11" ht="22.5" customHeight="1">
      <c r="B24" s="35"/>
      <c r="C24" s="78"/>
      <c r="D24" s="33"/>
      <c r="E24" s="31"/>
      <c r="F24" s="31"/>
      <c r="G24" s="32"/>
      <c r="H24" s="32"/>
      <c r="I24" s="25"/>
      <c r="J24" s="38"/>
      <c r="K24" s="33"/>
    </row>
    <row r="25" spans="2:11" ht="22.5" customHeight="1">
      <c r="B25" s="35"/>
      <c r="C25" s="139"/>
      <c r="D25" s="139"/>
      <c r="E25" s="31"/>
      <c r="F25" s="31"/>
      <c r="G25" s="32"/>
      <c r="H25" s="32"/>
      <c r="I25" s="25"/>
      <c r="J25" s="38"/>
      <c r="K25" s="33"/>
    </row>
    <row r="26" spans="2:11" ht="22.5" customHeight="1">
      <c r="B26" s="35"/>
      <c r="C26" s="134"/>
      <c r="D26" s="134"/>
      <c r="E26" s="31"/>
      <c r="F26" s="31"/>
      <c r="G26" s="32"/>
      <c r="H26" s="32"/>
      <c r="I26" s="25"/>
      <c r="J26" s="38"/>
      <c r="K26" s="33"/>
    </row>
    <row r="27" spans="2:11" ht="22.5" customHeight="1">
      <c r="B27" s="33"/>
      <c r="C27" s="141"/>
      <c r="D27" s="141"/>
      <c r="E27" s="34"/>
      <c r="F27" s="34"/>
      <c r="G27" s="34"/>
      <c r="H27" s="34"/>
      <c r="I27" s="34"/>
      <c r="J27" s="38"/>
      <c r="K27" s="33"/>
    </row>
    <row r="28" spans="2:11" ht="21.65" customHeight="1">
      <c r="B28" s="33"/>
      <c r="C28" s="34"/>
      <c r="D28" s="34"/>
      <c r="E28" s="34"/>
      <c r="F28" s="34"/>
      <c r="G28" s="34"/>
      <c r="H28" s="34"/>
      <c r="I28" s="34"/>
      <c r="J28" s="38"/>
      <c r="K28" s="39"/>
    </row>
    <row r="29" spans="2:11" ht="21.65" customHeight="1">
      <c r="B29" s="31"/>
      <c r="C29" s="34"/>
      <c r="D29" s="34"/>
      <c r="E29" s="34"/>
      <c r="F29" s="34"/>
      <c r="G29" s="34"/>
      <c r="H29" s="34"/>
      <c r="I29" s="34"/>
      <c r="J29" s="38"/>
      <c r="K29" s="39"/>
    </row>
    <row r="30" spans="2:11">
      <c r="B30" s="31"/>
      <c r="C30" s="31"/>
      <c r="D30" s="31"/>
      <c r="E30" s="31"/>
      <c r="F30" s="31"/>
      <c r="G30" s="34"/>
      <c r="H30" s="34"/>
      <c r="I30" s="34"/>
      <c r="J30" s="39"/>
      <c r="K30" s="33"/>
    </row>
    <row r="31" spans="2:11">
      <c r="B31" s="33"/>
      <c r="C31" s="32"/>
      <c r="D31" s="32"/>
      <c r="E31" s="34"/>
      <c r="F31" s="34"/>
      <c r="G31" s="34"/>
      <c r="H31" s="34"/>
      <c r="I31" s="34"/>
      <c r="J31" s="34"/>
      <c r="K31" s="33"/>
    </row>
    <row r="32" spans="2:11" ht="23">
      <c r="B32" s="142" t="s">
        <v>122</v>
      </c>
      <c r="C32" s="142"/>
      <c r="D32" s="142"/>
      <c r="E32" s="142"/>
      <c r="F32" s="142"/>
      <c r="G32" s="142"/>
      <c r="H32" s="142"/>
      <c r="I32" s="142"/>
      <c r="J32" s="142"/>
      <c r="K32" s="33"/>
    </row>
    <row r="33" spans="2:11">
      <c r="B33" s="32"/>
      <c r="C33" s="32"/>
      <c r="D33" s="32"/>
      <c r="E33" s="34"/>
      <c r="F33" s="34"/>
      <c r="G33" s="34"/>
      <c r="H33" s="34"/>
      <c r="I33" s="34"/>
      <c r="J33" s="34"/>
      <c r="K33" s="33"/>
    </row>
    <row r="34" spans="2:11" s="41" customFormat="1" ht="29.15" customHeight="1">
      <c r="B34" s="36" t="s">
        <v>0</v>
      </c>
      <c r="C34" s="140" t="s">
        <v>1</v>
      </c>
      <c r="D34" s="140"/>
      <c r="E34" s="140"/>
      <c r="F34" s="140" t="s">
        <v>2</v>
      </c>
      <c r="G34" s="140"/>
      <c r="H34" s="25" t="s">
        <v>3</v>
      </c>
      <c r="I34" s="25" t="s">
        <v>4</v>
      </c>
      <c r="J34" s="25" t="s">
        <v>123</v>
      </c>
      <c r="K34" s="25" t="s">
        <v>124</v>
      </c>
    </row>
    <row r="35" spans="2:11" s="41" customFormat="1" ht="162" customHeight="1">
      <c r="B35" s="42">
        <v>1</v>
      </c>
      <c r="C35" s="137" t="s">
        <v>183</v>
      </c>
      <c r="D35" s="137"/>
      <c r="E35" s="137"/>
      <c r="F35" s="138" t="s">
        <v>7</v>
      </c>
      <c r="G35" s="138"/>
      <c r="H35" s="43" t="s">
        <v>125</v>
      </c>
      <c r="I35" s="44">
        <v>1</v>
      </c>
      <c r="J35" s="45"/>
      <c r="K35" s="42"/>
    </row>
    <row r="36" spans="2:11" s="41" customFormat="1" ht="209.5" customHeight="1">
      <c r="B36" s="42">
        <v>2</v>
      </c>
      <c r="C36" s="137" t="s">
        <v>184</v>
      </c>
      <c r="D36" s="137"/>
      <c r="E36" s="137"/>
      <c r="F36" s="138" t="s">
        <v>9</v>
      </c>
      <c r="G36" s="138"/>
      <c r="H36" s="42" t="s">
        <v>10</v>
      </c>
      <c r="I36" s="42"/>
      <c r="J36" s="45"/>
      <c r="K36" s="42"/>
    </row>
    <row r="37" spans="2:11" s="41" customFormat="1" ht="236.5" customHeight="1">
      <c r="B37" s="42">
        <v>3</v>
      </c>
      <c r="C37" s="137" t="s">
        <v>185</v>
      </c>
      <c r="D37" s="137"/>
      <c r="E37" s="137"/>
      <c r="F37" s="138" t="s">
        <v>11</v>
      </c>
      <c r="G37" s="138"/>
      <c r="H37" s="42" t="s">
        <v>12</v>
      </c>
      <c r="I37" s="42"/>
      <c r="J37" s="45"/>
      <c r="K37" s="42"/>
    </row>
    <row r="38" spans="2:11" s="41" customFormat="1" ht="195" customHeight="1">
      <c r="B38" s="42">
        <v>4</v>
      </c>
      <c r="C38" s="137" t="s">
        <v>186</v>
      </c>
      <c r="D38" s="137"/>
      <c r="E38" s="137"/>
      <c r="F38" s="138" t="s">
        <v>13</v>
      </c>
      <c r="G38" s="138"/>
      <c r="H38" s="42" t="s">
        <v>14</v>
      </c>
      <c r="I38" s="42"/>
      <c r="J38" s="45"/>
      <c r="K38" s="42"/>
    </row>
    <row r="39" spans="2:11" s="41" customFormat="1" ht="88.4" customHeight="1">
      <c r="B39" s="42">
        <v>5</v>
      </c>
      <c r="C39" s="137" t="s">
        <v>187</v>
      </c>
      <c r="D39" s="137"/>
      <c r="E39" s="137"/>
      <c r="F39" s="138" t="s">
        <v>15</v>
      </c>
      <c r="G39" s="138"/>
      <c r="H39" s="42" t="s">
        <v>10</v>
      </c>
      <c r="I39" s="44">
        <v>0</v>
      </c>
      <c r="J39" s="45"/>
      <c r="K39" s="42"/>
    </row>
    <row r="40" spans="2:11" s="41" customFormat="1" ht="272.5" customHeight="1">
      <c r="B40" s="42">
        <v>6</v>
      </c>
      <c r="C40" s="137" t="s">
        <v>188</v>
      </c>
      <c r="D40" s="137"/>
      <c r="E40" s="137"/>
      <c r="F40" s="138" t="s">
        <v>16</v>
      </c>
      <c r="G40" s="138"/>
      <c r="H40" s="43" t="s">
        <v>17</v>
      </c>
      <c r="I40" s="44"/>
      <c r="J40" s="45"/>
      <c r="K40" s="42"/>
    </row>
    <row r="41" spans="2:11" s="41" customFormat="1" ht="192" customHeight="1">
      <c r="B41" s="42">
        <v>7</v>
      </c>
      <c r="C41" s="137" t="s">
        <v>189</v>
      </c>
      <c r="D41" s="137"/>
      <c r="E41" s="137"/>
      <c r="F41" s="138" t="s">
        <v>18</v>
      </c>
      <c r="G41" s="138"/>
      <c r="H41" s="43" t="s">
        <v>19</v>
      </c>
      <c r="I41" s="42"/>
      <c r="J41" s="45"/>
      <c r="K41" s="42"/>
    </row>
    <row r="42" spans="2:11" s="41" customFormat="1" ht="232.75" customHeight="1">
      <c r="B42" s="42">
        <v>8</v>
      </c>
      <c r="C42" s="137" t="s">
        <v>190</v>
      </c>
      <c r="D42" s="137"/>
      <c r="E42" s="137"/>
      <c r="F42" s="138" t="s">
        <v>182</v>
      </c>
      <c r="G42" s="138"/>
      <c r="H42" s="43" t="s">
        <v>21</v>
      </c>
      <c r="I42" s="42"/>
      <c r="J42" s="45"/>
      <c r="K42" s="42"/>
    </row>
    <row r="43" spans="2:11" s="41" customFormat="1" ht="292.5" customHeight="1">
      <c r="B43" s="42">
        <v>9</v>
      </c>
      <c r="C43" s="137" t="s">
        <v>191</v>
      </c>
      <c r="D43" s="137"/>
      <c r="E43" s="137"/>
      <c r="F43" s="138" t="s">
        <v>22</v>
      </c>
      <c r="G43" s="138"/>
      <c r="H43" s="43" t="s">
        <v>23</v>
      </c>
      <c r="I43" s="42"/>
      <c r="J43" s="45"/>
      <c r="K43" s="42"/>
    </row>
    <row r="44" spans="2:11" s="41" customFormat="1" ht="262.64999999999998" customHeight="1">
      <c r="B44" s="42">
        <v>10</v>
      </c>
      <c r="C44" s="137" t="s">
        <v>192</v>
      </c>
      <c r="D44" s="137"/>
      <c r="E44" s="137"/>
      <c r="F44" s="138" t="s">
        <v>24</v>
      </c>
      <c r="G44" s="138"/>
      <c r="H44" s="43" t="s">
        <v>23</v>
      </c>
      <c r="I44" s="42"/>
      <c r="J44" s="45"/>
      <c r="K44" s="42"/>
    </row>
    <row r="45" spans="2:11" s="41" customFormat="1" ht="249" customHeight="1">
      <c r="B45" s="42">
        <v>11</v>
      </c>
      <c r="C45" s="137" t="s">
        <v>193</v>
      </c>
      <c r="D45" s="137"/>
      <c r="E45" s="137"/>
      <c r="F45" s="138" t="s">
        <v>25</v>
      </c>
      <c r="G45" s="138"/>
      <c r="H45" s="43" t="s">
        <v>23</v>
      </c>
      <c r="I45" s="42"/>
      <c r="J45" s="45"/>
      <c r="K45" s="42"/>
    </row>
    <row r="46" spans="2:11" s="41" customFormat="1" ht="145.65" customHeight="1">
      <c r="B46" s="42">
        <v>12</v>
      </c>
      <c r="C46" s="137" t="s">
        <v>194</v>
      </c>
      <c r="D46" s="137"/>
      <c r="E46" s="137"/>
      <c r="F46" s="138" t="s">
        <v>26</v>
      </c>
      <c r="G46" s="138"/>
      <c r="H46" s="43" t="s">
        <v>23</v>
      </c>
      <c r="I46" s="42"/>
      <c r="J46" s="45"/>
      <c r="K46" s="42"/>
    </row>
    <row r="47" spans="2:11" s="41" customFormat="1" ht="282.64999999999998" customHeight="1">
      <c r="B47" s="42">
        <v>13</v>
      </c>
      <c r="C47" s="137" t="s">
        <v>195</v>
      </c>
      <c r="D47" s="137"/>
      <c r="E47" s="137"/>
      <c r="F47" s="138" t="s">
        <v>27</v>
      </c>
      <c r="G47" s="138"/>
      <c r="H47" s="43" t="s">
        <v>23</v>
      </c>
      <c r="I47" s="42"/>
      <c r="J47" s="45"/>
      <c r="K47" s="42"/>
    </row>
    <row r="48" spans="2:11" s="41" customFormat="1" ht="166.75" customHeight="1">
      <c r="B48" s="42">
        <v>14</v>
      </c>
      <c r="C48" s="137" t="s">
        <v>196</v>
      </c>
      <c r="D48" s="137"/>
      <c r="E48" s="137"/>
      <c r="F48" s="138" t="s">
        <v>28</v>
      </c>
      <c r="G48" s="138"/>
      <c r="H48" s="43" t="s">
        <v>23</v>
      </c>
      <c r="I48" s="42"/>
      <c r="J48" s="45"/>
      <c r="K48" s="42"/>
    </row>
    <row r="49" spans="2:11" s="41" customFormat="1" ht="270.64999999999998" customHeight="1">
      <c r="B49" s="42">
        <v>15</v>
      </c>
      <c r="C49" s="137" t="s">
        <v>197</v>
      </c>
      <c r="D49" s="137"/>
      <c r="E49" s="137"/>
      <c r="F49" s="138" t="s">
        <v>29</v>
      </c>
      <c r="G49" s="138"/>
      <c r="H49" s="42" t="s">
        <v>10</v>
      </c>
      <c r="I49" s="42"/>
      <c r="J49" s="45"/>
      <c r="K49" s="42"/>
    </row>
    <row r="50" spans="2:11" s="41" customFormat="1" ht="200.5" customHeight="1">
      <c r="B50" s="42">
        <v>16</v>
      </c>
      <c r="C50" s="137" t="s">
        <v>198</v>
      </c>
      <c r="D50" s="137"/>
      <c r="E50" s="137"/>
      <c r="F50" s="138" t="s">
        <v>30</v>
      </c>
      <c r="G50" s="138"/>
      <c r="H50" s="42"/>
      <c r="I50" s="42"/>
      <c r="J50" s="45"/>
      <c r="K50" s="42"/>
    </row>
    <row r="51" spans="2:11" s="41" customFormat="1" ht="52.75" customHeight="1">
      <c r="B51" s="42">
        <v>17</v>
      </c>
      <c r="C51" s="143" t="s">
        <v>126</v>
      </c>
      <c r="D51" s="143"/>
      <c r="E51" s="143"/>
      <c r="F51" s="138" t="s">
        <v>127</v>
      </c>
      <c r="G51" s="138"/>
      <c r="H51" s="46"/>
      <c r="I51" s="42"/>
      <c r="J51" s="45"/>
      <c r="K51" s="42"/>
    </row>
    <row r="52" spans="2:11" s="41" customFormat="1" ht="87" customHeight="1">
      <c r="B52" s="42">
        <v>18</v>
      </c>
      <c r="C52" s="137" t="s">
        <v>199</v>
      </c>
      <c r="D52" s="137"/>
      <c r="E52" s="137"/>
      <c r="F52" s="138" t="s">
        <v>31</v>
      </c>
      <c r="G52" s="138"/>
      <c r="H52" s="42" t="s">
        <v>10</v>
      </c>
      <c r="I52" s="42"/>
      <c r="J52" s="45"/>
      <c r="K52" s="42"/>
    </row>
    <row r="53" spans="2:11" s="41" customFormat="1" ht="163.4" customHeight="1">
      <c r="B53" s="42">
        <v>19</v>
      </c>
      <c r="C53" s="137" t="s">
        <v>200</v>
      </c>
      <c r="D53" s="137"/>
      <c r="E53" s="137"/>
      <c r="F53" s="138" t="s">
        <v>32</v>
      </c>
      <c r="G53" s="138"/>
      <c r="H53" s="42" t="s">
        <v>10</v>
      </c>
      <c r="I53" s="44"/>
      <c r="J53" s="45"/>
      <c r="K53" s="32"/>
    </row>
    <row r="54" spans="2:11" s="41" customFormat="1" ht="122.4" customHeight="1">
      <c r="B54" s="42">
        <v>20</v>
      </c>
      <c r="C54" s="137" t="s">
        <v>201</v>
      </c>
      <c r="D54" s="137"/>
      <c r="E54" s="137"/>
      <c r="F54" s="138" t="s">
        <v>33</v>
      </c>
      <c r="G54" s="138"/>
      <c r="H54" s="42" t="s">
        <v>10</v>
      </c>
      <c r="I54" s="44">
        <f>+J97</f>
        <v>25</v>
      </c>
      <c r="J54" s="45"/>
      <c r="K54" s="42"/>
    </row>
    <row r="55" spans="2:11" s="41" customFormat="1" ht="103.75" customHeight="1">
      <c r="B55" s="42">
        <v>21</v>
      </c>
      <c r="C55" s="137" t="s">
        <v>202</v>
      </c>
      <c r="D55" s="137"/>
      <c r="E55" s="137"/>
      <c r="F55" s="138" t="s">
        <v>34</v>
      </c>
      <c r="G55" s="138"/>
      <c r="H55" s="42" t="s">
        <v>10</v>
      </c>
      <c r="I55" s="44">
        <f>+J106</f>
        <v>0</v>
      </c>
      <c r="J55" s="45"/>
      <c r="K55" s="42"/>
    </row>
    <row r="56" spans="2:11" s="41" customFormat="1" ht="214.75" customHeight="1">
      <c r="B56" s="42">
        <v>22</v>
      </c>
      <c r="C56" s="137" t="s">
        <v>203</v>
      </c>
      <c r="D56" s="137"/>
      <c r="E56" s="137"/>
      <c r="F56" s="138" t="s">
        <v>35</v>
      </c>
      <c r="G56" s="138"/>
      <c r="H56" s="42" t="s">
        <v>10</v>
      </c>
      <c r="I56" s="42"/>
      <c r="J56" s="45"/>
      <c r="K56" s="42"/>
    </row>
    <row r="57" spans="2:11" s="41" customFormat="1" ht="32.15" customHeight="1">
      <c r="B57" s="42">
        <v>23</v>
      </c>
      <c r="C57" s="143" t="s">
        <v>128</v>
      </c>
      <c r="D57" s="143"/>
      <c r="E57" s="143"/>
      <c r="F57" s="138"/>
      <c r="G57" s="138"/>
      <c r="H57" s="35"/>
      <c r="I57" s="42"/>
      <c r="J57" s="45"/>
      <c r="K57" s="42"/>
    </row>
    <row r="58" spans="2:11" s="41" customFormat="1" ht="64.400000000000006" customHeight="1">
      <c r="B58" s="42">
        <v>24</v>
      </c>
      <c r="C58" s="137" t="s">
        <v>204</v>
      </c>
      <c r="D58" s="137"/>
      <c r="E58" s="137"/>
      <c r="F58" s="138" t="s">
        <v>36</v>
      </c>
      <c r="G58" s="138"/>
      <c r="H58" s="42"/>
      <c r="I58" s="42"/>
      <c r="J58" s="45"/>
      <c r="K58" s="33"/>
    </row>
    <row r="59" spans="2:11" s="41" customFormat="1" ht="102.65" customHeight="1">
      <c r="B59" s="42">
        <v>25</v>
      </c>
      <c r="C59" s="137" t="s">
        <v>205</v>
      </c>
      <c r="D59" s="137"/>
      <c r="E59" s="137"/>
      <c r="F59" s="138" t="s">
        <v>37</v>
      </c>
      <c r="G59" s="138"/>
      <c r="H59" s="43" t="s">
        <v>23</v>
      </c>
      <c r="I59" s="44"/>
      <c r="J59" s="45"/>
      <c r="K59" s="32"/>
    </row>
    <row r="60" spans="2:11" s="41" customFormat="1" ht="216.65" customHeight="1">
      <c r="B60" s="42">
        <v>26</v>
      </c>
      <c r="C60" s="137" t="s">
        <v>206</v>
      </c>
      <c r="D60" s="137"/>
      <c r="E60" s="137"/>
      <c r="F60" s="138" t="s">
        <v>38</v>
      </c>
      <c r="G60" s="138"/>
      <c r="H60" s="43" t="s">
        <v>23</v>
      </c>
      <c r="I60" s="44">
        <v>0</v>
      </c>
      <c r="J60" s="45"/>
      <c r="K60" s="42"/>
    </row>
    <row r="61" spans="2:11" s="41" customFormat="1" ht="180.65" customHeight="1">
      <c r="B61" s="42">
        <v>27</v>
      </c>
      <c r="C61" s="137" t="s">
        <v>207</v>
      </c>
      <c r="D61" s="137"/>
      <c r="E61" s="137"/>
      <c r="F61" s="138" t="s">
        <v>39</v>
      </c>
      <c r="G61" s="138"/>
      <c r="H61" s="43" t="s">
        <v>23</v>
      </c>
      <c r="I61" s="42">
        <v>0</v>
      </c>
      <c r="J61" s="45"/>
      <c r="K61" s="42"/>
    </row>
    <row r="62" spans="2:11" s="41" customFormat="1" ht="153" customHeight="1">
      <c r="B62" s="42">
        <v>28</v>
      </c>
      <c r="C62" s="137" t="s">
        <v>40</v>
      </c>
      <c r="D62" s="137"/>
      <c r="E62" s="137"/>
      <c r="F62" s="138" t="s">
        <v>41</v>
      </c>
      <c r="G62" s="138"/>
      <c r="H62" s="43" t="s">
        <v>10</v>
      </c>
      <c r="I62" s="42"/>
      <c r="J62" s="45"/>
      <c r="K62" s="42"/>
    </row>
    <row r="63" spans="2:11" s="41" customFormat="1" ht="111.65" customHeight="1">
      <c r="B63" s="42">
        <v>29</v>
      </c>
      <c r="C63" s="137" t="s">
        <v>208</v>
      </c>
      <c r="D63" s="137"/>
      <c r="E63" s="137"/>
      <c r="F63" s="138" t="s">
        <v>42</v>
      </c>
      <c r="G63" s="138"/>
      <c r="H63" s="43" t="s">
        <v>10</v>
      </c>
      <c r="I63" s="44"/>
      <c r="J63" s="45"/>
      <c r="K63" s="42"/>
    </row>
    <row r="64" spans="2:11" s="41" customFormat="1" ht="241.75" customHeight="1">
      <c r="B64" s="42">
        <v>30</v>
      </c>
      <c r="C64" s="137" t="s">
        <v>209</v>
      </c>
      <c r="D64" s="137"/>
      <c r="E64" s="137"/>
      <c r="F64" s="138" t="s">
        <v>43</v>
      </c>
      <c r="G64" s="138"/>
      <c r="H64" s="43" t="s">
        <v>23</v>
      </c>
      <c r="I64" s="44"/>
      <c r="J64" s="45"/>
      <c r="K64" s="42"/>
    </row>
    <row r="65" spans="2:11" s="41" customFormat="1" ht="249" customHeight="1">
      <c r="B65" s="42">
        <v>31</v>
      </c>
      <c r="C65" s="137" t="s">
        <v>129</v>
      </c>
      <c r="D65" s="137"/>
      <c r="E65" s="137"/>
      <c r="F65" s="138" t="s">
        <v>44</v>
      </c>
      <c r="G65" s="138"/>
      <c r="H65" s="43" t="s">
        <v>45</v>
      </c>
      <c r="I65" s="44"/>
      <c r="J65" s="45"/>
      <c r="K65" s="42"/>
    </row>
    <row r="66" spans="2:11" s="41" customFormat="1" ht="138" customHeight="1">
      <c r="B66" s="42">
        <v>32</v>
      </c>
      <c r="C66" s="137" t="s">
        <v>210</v>
      </c>
      <c r="D66" s="137"/>
      <c r="E66" s="137"/>
      <c r="F66" s="138" t="s">
        <v>46</v>
      </c>
      <c r="G66" s="138"/>
      <c r="H66" s="43" t="s">
        <v>47</v>
      </c>
      <c r="I66" s="44"/>
      <c r="J66" s="45"/>
      <c r="K66" s="42"/>
    </row>
    <row r="67" spans="2:11" s="41" customFormat="1" ht="166.75" customHeight="1">
      <c r="B67" s="42">
        <v>33</v>
      </c>
      <c r="C67" s="137" t="s">
        <v>211</v>
      </c>
      <c r="D67" s="137"/>
      <c r="E67" s="137"/>
      <c r="F67" s="138" t="s">
        <v>48</v>
      </c>
      <c r="G67" s="138"/>
      <c r="H67" s="43" t="s">
        <v>45</v>
      </c>
      <c r="I67" s="44"/>
      <c r="J67" s="45"/>
      <c r="K67" s="42"/>
    </row>
    <row r="68" spans="2:11" s="41" customFormat="1" ht="165" customHeight="1">
      <c r="B68" s="42">
        <v>34</v>
      </c>
      <c r="C68" s="137" t="s">
        <v>212</v>
      </c>
      <c r="D68" s="137"/>
      <c r="E68" s="137"/>
      <c r="F68" s="138" t="s">
        <v>49</v>
      </c>
      <c r="G68" s="138"/>
      <c r="H68" s="43" t="s">
        <v>21</v>
      </c>
      <c r="I68" s="42"/>
      <c r="J68" s="45"/>
      <c r="K68" s="42"/>
    </row>
    <row r="69" spans="2:11" s="41" customFormat="1" ht="409.5" customHeight="1">
      <c r="B69" s="42">
        <v>35</v>
      </c>
      <c r="C69" s="137" t="s">
        <v>213</v>
      </c>
      <c r="D69" s="137"/>
      <c r="E69" s="137"/>
      <c r="F69" s="138" t="s">
        <v>50</v>
      </c>
      <c r="G69" s="138"/>
      <c r="H69" s="43" t="s">
        <v>17</v>
      </c>
      <c r="I69" s="42"/>
      <c r="J69" s="45"/>
      <c r="K69" s="42"/>
    </row>
    <row r="70" spans="2:11" s="41" customFormat="1" ht="201" customHeight="1">
      <c r="B70" s="42">
        <v>36</v>
      </c>
      <c r="C70" s="137" t="s">
        <v>214</v>
      </c>
      <c r="D70" s="137"/>
      <c r="E70" s="137"/>
      <c r="F70" s="138" t="s">
        <v>51</v>
      </c>
      <c r="G70" s="138"/>
      <c r="H70" s="42" t="s">
        <v>14</v>
      </c>
      <c r="I70" s="42"/>
      <c r="J70" s="45"/>
      <c r="K70" s="42"/>
    </row>
    <row r="71" spans="2:11" s="41" customFormat="1" ht="201" customHeight="1">
      <c r="B71" s="42">
        <v>37</v>
      </c>
      <c r="C71" s="137" t="s">
        <v>215</v>
      </c>
      <c r="D71" s="137"/>
      <c r="E71" s="137"/>
      <c r="F71" s="138" t="s">
        <v>52</v>
      </c>
      <c r="G71" s="138"/>
      <c r="H71" s="42" t="s">
        <v>14</v>
      </c>
      <c r="I71" s="42"/>
      <c r="J71" s="45"/>
      <c r="K71" s="42"/>
    </row>
    <row r="72" spans="2:11" s="41" customFormat="1" ht="141" customHeight="1">
      <c r="B72" s="42">
        <v>38</v>
      </c>
      <c r="C72" s="137" t="s">
        <v>53</v>
      </c>
      <c r="D72" s="137"/>
      <c r="E72" s="137"/>
      <c r="F72" s="144" t="s">
        <v>54</v>
      </c>
      <c r="G72" s="144"/>
      <c r="H72" s="42" t="s">
        <v>14</v>
      </c>
      <c r="I72" s="39"/>
      <c r="J72" s="45"/>
      <c r="K72" s="42"/>
    </row>
    <row r="73" spans="2:11" s="41" customFormat="1" ht="228.65" customHeight="1">
      <c r="B73" s="42">
        <v>39</v>
      </c>
      <c r="C73" s="137" t="s">
        <v>55</v>
      </c>
      <c r="D73" s="137"/>
      <c r="E73" s="137"/>
      <c r="F73" s="144" t="s">
        <v>56</v>
      </c>
      <c r="G73" s="144"/>
      <c r="H73" s="42" t="s">
        <v>14</v>
      </c>
      <c r="I73" s="39"/>
      <c r="J73" s="45"/>
      <c r="K73" s="42"/>
    </row>
    <row r="74" spans="2:11" s="41" customFormat="1" ht="228.65" customHeight="1">
      <c r="B74" s="42">
        <v>40</v>
      </c>
      <c r="C74" s="145" t="s">
        <v>130</v>
      </c>
      <c r="D74" s="145"/>
      <c r="E74" s="145"/>
      <c r="F74" s="144" t="s">
        <v>58</v>
      </c>
      <c r="G74" s="144"/>
      <c r="H74" s="42" t="s">
        <v>59</v>
      </c>
      <c r="I74" s="39"/>
      <c r="J74" s="45"/>
      <c r="K74" s="42"/>
    </row>
    <row r="75" spans="2:11" s="41" customFormat="1" ht="228.65" customHeight="1">
      <c r="B75" s="42">
        <v>41</v>
      </c>
      <c r="C75" s="137" t="s">
        <v>60</v>
      </c>
      <c r="D75" s="137"/>
      <c r="E75" s="137"/>
      <c r="F75" s="138" t="s">
        <v>61</v>
      </c>
      <c r="G75" s="138"/>
      <c r="H75" s="32" t="s">
        <v>62</v>
      </c>
      <c r="I75" s="42"/>
      <c r="J75" s="45"/>
      <c r="K75" s="42"/>
    </row>
    <row r="76" spans="2:11" s="41" customFormat="1" ht="201" customHeight="1">
      <c r="B76" s="42">
        <v>42</v>
      </c>
      <c r="C76" s="145" t="s">
        <v>63</v>
      </c>
      <c r="D76" s="145"/>
      <c r="E76" s="145"/>
      <c r="F76" s="138" t="s">
        <v>64</v>
      </c>
      <c r="G76" s="138"/>
      <c r="H76" s="32" t="s">
        <v>62</v>
      </c>
      <c r="I76" s="42"/>
      <c r="J76" s="45"/>
      <c r="K76" s="42"/>
    </row>
    <row r="77" spans="2:11" s="41" customFormat="1" ht="145.65" customHeight="1">
      <c r="B77" s="42">
        <v>43</v>
      </c>
      <c r="C77" s="137" t="s">
        <v>131</v>
      </c>
      <c r="D77" s="137"/>
      <c r="E77" s="137"/>
      <c r="F77" s="138" t="s">
        <v>64</v>
      </c>
      <c r="G77" s="138"/>
      <c r="H77" s="32" t="s">
        <v>23</v>
      </c>
      <c r="I77" s="42"/>
      <c r="J77" s="45"/>
      <c r="K77" s="42"/>
    </row>
    <row r="78" spans="2:11" s="41" customFormat="1" ht="161.5" customHeight="1">
      <c r="B78" s="42">
        <v>44</v>
      </c>
      <c r="C78" s="137" t="s">
        <v>132</v>
      </c>
      <c r="D78" s="137"/>
      <c r="E78" s="137"/>
      <c r="F78" s="138" t="s">
        <v>67</v>
      </c>
      <c r="G78" s="138"/>
      <c r="H78" s="32" t="s">
        <v>14</v>
      </c>
      <c r="I78" s="42"/>
      <c r="J78" s="45"/>
      <c r="K78" s="42"/>
    </row>
    <row r="79" spans="2:11" s="41" customFormat="1" ht="161.5" customHeight="1">
      <c r="B79" s="42">
        <v>45</v>
      </c>
      <c r="C79" s="137" t="s">
        <v>72</v>
      </c>
      <c r="D79" s="137"/>
      <c r="E79" s="137"/>
      <c r="F79" s="138" t="s">
        <v>73</v>
      </c>
      <c r="G79" s="138"/>
      <c r="H79" s="32" t="s">
        <v>68</v>
      </c>
      <c r="I79" s="44">
        <f>+J111</f>
        <v>0</v>
      </c>
      <c r="J79" s="45"/>
      <c r="K79" s="42"/>
    </row>
    <row r="80" spans="2:11" s="41" customFormat="1" ht="136.4" customHeight="1">
      <c r="B80" s="42">
        <v>46</v>
      </c>
      <c r="C80" s="137" t="s">
        <v>133</v>
      </c>
      <c r="D80" s="137"/>
      <c r="E80" s="137"/>
      <c r="F80" s="138" t="s">
        <v>93</v>
      </c>
      <c r="G80" s="138"/>
      <c r="H80" s="32" t="s">
        <v>14</v>
      </c>
      <c r="I80" s="44">
        <f>+J103</f>
        <v>0</v>
      </c>
      <c r="J80" s="45"/>
      <c r="K80" s="42"/>
    </row>
    <row r="81" spans="2:11" s="41" customFormat="1" ht="168" customHeight="1">
      <c r="B81" s="42">
        <v>47</v>
      </c>
      <c r="C81" s="137" t="s">
        <v>76</v>
      </c>
      <c r="D81" s="137"/>
      <c r="E81" s="137"/>
      <c r="F81" s="138" t="s">
        <v>77</v>
      </c>
      <c r="G81" s="138"/>
      <c r="H81" s="32" t="s">
        <v>59</v>
      </c>
      <c r="I81" s="44"/>
      <c r="J81" s="45"/>
      <c r="K81" s="42">
        <v>0</v>
      </c>
    </row>
    <row r="82" spans="2:11" s="41" customFormat="1" ht="176.4" customHeight="1">
      <c r="B82" s="42">
        <v>48</v>
      </c>
      <c r="C82" s="137" t="s">
        <v>134</v>
      </c>
      <c r="D82" s="137"/>
      <c r="E82" s="137"/>
      <c r="F82" s="146" t="s">
        <v>70</v>
      </c>
      <c r="G82" s="147"/>
      <c r="H82" s="31" t="s">
        <v>135</v>
      </c>
      <c r="I82" s="47"/>
      <c r="J82" s="47"/>
      <c r="K82" s="47"/>
    </row>
    <row r="83" spans="2:11" s="41" customFormat="1" ht="162.65" customHeight="1">
      <c r="B83" s="42">
        <v>49</v>
      </c>
      <c r="C83" s="145" t="s">
        <v>74</v>
      </c>
      <c r="D83" s="145"/>
      <c r="E83" s="145"/>
      <c r="F83" s="146" t="s">
        <v>136</v>
      </c>
      <c r="G83" s="147"/>
      <c r="H83" s="31" t="s">
        <v>12</v>
      </c>
      <c r="I83" s="31"/>
      <c r="J83" s="31"/>
      <c r="K83" s="31"/>
    </row>
    <row r="84" spans="2:11" s="41" customFormat="1" ht="196.4" customHeight="1">
      <c r="B84" s="42">
        <v>50</v>
      </c>
      <c r="C84" s="145" t="s">
        <v>82</v>
      </c>
      <c r="D84" s="145"/>
      <c r="E84" s="145"/>
      <c r="F84" s="146" t="s">
        <v>95</v>
      </c>
      <c r="G84" s="147"/>
      <c r="H84" s="31" t="s">
        <v>135</v>
      </c>
      <c r="I84" s="31"/>
      <c r="J84" s="31"/>
      <c r="K84" s="31"/>
    </row>
    <row r="85" spans="2:11" s="41" customFormat="1" ht="23">
      <c r="B85" s="149" t="s">
        <v>137</v>
      </c>
      <c r="C85" s="150"/>
      <c r="D85" s="151"/>
      <c r="E85" s="48" t="s">
        <v>138</v>
      </c>
      <c r="F85" s="48"/>
      <c r="G85" s="48" t="s">
        <v>139</v>
      </c>
      <c r="H85" s="48" t="s">
        <v>140</v>
      </c>
      <c r="I85" s="46" t="s">
        <v>141</v>
      </c>
      <c r="J85" s="48" t="s">
        <v>4</v>
      </c>
      <c r="K85" s="48" t="s">
        <v>3</v>
      </c>
    </row>
    <row r="86" spans="2:11" s="41" customFormat="1" ht="23">
      <c r="B86" s="46"/>
      <c r="C86" s="46"/>
      <c r="D86" s="46"/>
      <c r="E86" s="48"/>
      <c r="F86" s="48"/>
      <c r="G86" s="48"/>
      <c r="H86" s="48"/>
      <c r="I86" s="46"/>
      <c r="J86" s="48"/>
      <c r="K86" s="48"/>
    </row>
    <row r="87" spans="2:11" s="41" customFormat="1" ht="14.4" customHeight="1">
      <c r="B87" s="49"/>
      <c r="C87" s="46"/>
      <c r="D87" s="46"/>
      <c r="E87" s="48"/>
      <c r="F87" s="48"/>
      <c r="G87" s="48"/>
      <c r="H87" s="48"/>
      <c r="I87" s="46"/>
      <c r="J87" s="48"/>
      <c r="K87" s="48"/>
    </row>
    <row r="88" spans="2:11" s="41" customFormat="1" ht="23">
      <c r="B88" s="143" t="s">
        <v>142</v>
      </c>
      <c r="C88" s="143"/>
      <c r="D88" s="143"/>
      <c r="E88" s="143"/>
      <c r="F88" s="50"/>
      <c r="G88" s="50"/>
      <c r="H88" s="50"/>
      <c r="I88" s="43"/>
      <c r="J88" s="49"/>
      <c r="K88" s="48"/>
    </row>
    <row r="89" spans="2:11" s="41" customFormat="1" ht="23">
      <c r="B89" s="148" t="s">
        <v>120</v>
      </c>
      <c r="C89" s="148"/>
      <c r="D89" s="148"/>
      <c r="E89" s="46">
        <v>0</v>
      </c>
      <c r="F89" s="50"/>
      <c r="G89" s="43"/>
      <c r="H89" s="43"/>
      <c r="I89" s="51"/>
      <c r="J89" s="52">
        <f>I89*H89*G89*E89</f>
        <v>0</v>
      </c>
      <c r="K89" s="48"/>
    </row>
    <row r="90" spans="2:11" s="41" customFormat="1" ht="23">
      <c r="B90" s="152" t="s">
        <v>143</v>
      </c>
      <c r="C90" s="152"/>
      <c r="D90" s="152"/>
      <c r="E90" s="40"/>
      <c r="F90" s="50"/>
      <c r="G90" s="50"/>
      <c r="H90" s="50"/>
      <c r="I90" s="51"/>
      <c r="J90" s="52">
        <f>SUM(J89:J89)</f>
        <v>0</v>
      </c>
      <c r="K90" s="43" t="s">
        <v>17</v>
      </c>
    </row>
    <row r="91" spans="2:11" s="41" customFormat="1" ht="23">
      <c r="B91" s="43"/>
      <c r="C91" s="53"/>
      <c r="D91" s="43"/>
      <c r="E91" s="40"/>
      <c r="F91" s="50"/>
      <c r="G91" s="50"/>
      <c r="H91" s="50"/>
      <c r="I91" s="51"/>
      <c r="J91" s="43"/>
      <c r="K91" s="43"/>
    </row>
    <row r="92" spans="2:11" s="41" customFormat="1">
      <c r="B92" s="33"/>
      <c r="C92" s="32"/>
      <c r="D92" s="32"/>
      <c r="E92" s="34"/>
      <c r="F92" s="34"/>
      <c r="G92" s="34"/>
      <c r="H92" s="34"/>
      <c r="I92" s="32"/>
      <c r="J92" s="34"/>
      <c r="K92" s="33"/>
    </row>
    <row r="93" spans="2:11" s="41" customFormat="1">
      <c r="B93" s="155" t="s">
        <v>305</v>
      </c>
      <c r="C93" s="155"/>
      <c r="D93" s="155"/>
      <c r="E93" s="54"/>
      <c r="F93" s="54"/>
      <c r="G93" s="34"/>
      <c r="H93" s="34"/>
      <c r="I93" s="32"/>
      <c r="J93" s="34"/>
      <c r="K93" s="33"/>
    </row>
    <row r="94" spans="2:11" s="41" customFormat="1">
      <c r="B94" s="154" t="s">
        <v>144</v>
      </c>
      <c r="C94" s="154"/>
      <c r="D94" s="154"/>
      <c r="E94" s="55"/>
      <c r="F94" s="55"/>
      <c r="G94" s="34"/>
      <c r="H94" s="34"/>
      <c r="I94" s="32"/>
      <c r="J94" s="56">
        <f>+J21</f>
        <v>25</v>
      </c>
      <c r="K94" s="33"/>
    </row>
    <row r="95" spans="2:11" s="41" customFormat="1">
      <c r="B95" s="154" t="s">
        <v>145</v>
      </c>
      <c r="C95" s="154"/>
      <c r="D95" s="154"/>
      <c r="E95" s="55"/>
      <c r="F95" s="55"/>
      <c r="G95" s="34"/>
      <c r="H95" s="34"/>
      <c r="I95" s="32"/>
      <c r="J95" s="56">
        <v>0</v>
      </c>
      <c r="K95" s="33"/>
    </row>
    <row r="96" spans="2:11" s="41" customFormat="1">
      <c r="B96" s="153" t="s">
        <v>143</v>
      </c>
      <c r="C96" s="153"/>
      <c r="D96" s="153"/>
      <c r="E96" s="55"/>
      <c r="F96" s="55"/>
      <c r="G96" s="34"/>
      <c r="H96" s="34"/>
      <c r="I96" s="32"/>
      <c r="J96" s="56">
        <f>SUM(J94:J95)</f>
        <v>25</v>
      </c>
      <c r="K96" s="32"/>
    </row>
    <row r="97" spans="1:30" s="41" customFormat="1">
      <c r="B97" s="153" t="s">
        <v>143</v>
      </c>
      <c r="C97" s="153"/>
      <c r="D97" s="153"/>
      <c r="E97" s="55"/>
      <c r="F97" s="55"/>
      <c r="G97" s="34"/>
      <c r="H97" s="34"/>
      <c r="I97" s="32"/>
      <c r="J97" s="56">
        <f>ROUND(J96,0)</f>
        <v>25</v>
      </c>
      <c r="K97" s="32" t="s">
        <v>10</v>
      </c>
    </row>
    <row r="98" spans="1:30" s="41" customFormat="1">
      <c r="B98" s="155"/>
      <c r="C98" s="155"/>
      <c r="D98" s="155"/>
      <c r="E98" s="24"/>
      <c r="F98" s="34"/>
      <c r="G98" s="34"/>
      <c r="H98" s="34"/>
      <c r="I98" s="39"/>
      <c r="J98" s="32"/>
      <c r="K98" s="32"/>
    </row>
    <row r="99" spans="1:30" s="41" customFormat="1">
      <c r="B99" s="155" t="s">
        <v>309</v>
      </c>
      <c r="C99" s="155"/>
      <c r="D99" s="155"/>
      <c r="E99" s="54"/>
      <c r="F99" s="54"/>
      <c r="G99" s="34"/>
      <c r="H99" s="34"/>
      <c r="I99" s="32"/>
      <c r="J99" s="34"/>
      <c r="K99" s="33"/>
    </row>
    <row r="100" spans="1:30" s="41" customFormat="1">
      <c r="B100" s="154" t="s">
        <v>144</v>
      </c>
      <c r="C100" s="154"/>
      <c r="D100" s="154"/>
      <c r="E100" s="55"/>
      <c r="F100" s="55"/>
      <c r="G100" s="34"/>
      <c r="H100" s="34"/>
      <c r="I100" s="32"/>
      <c r="J100" s="56">
        <f>+J22</f>
        <v>0</v>
      </c>
      <c r="K100" s="33"/>
    </row>
    <row r="101" spans="1:30" s="41" customFormat="1">
      <c r="B101" s="154" t="s">
        <v>145</v>
      </c>
      <c r="C101" s="154"/>
      <c r="D101" s="154"/>
      <c r="E101" s="55"/>
      <c r="F101" s="55"/>
      <c r="G101" s="34"/>
      <c r="H101" s="34"/>
      <c r="I101" s="32"/>
      <c r="J101" s="56">
        <f>+J100*0.1</f>
        <v>0</v>
      </c>
      <c r="K101" s="33"/>
    </row>
    <row r="102" spans="1:30" s="41" customFormat="1">
      <c r="B102" s="153" t="s">
        <v>143</v>
      </c>
      <c r="C102" s="153"/>
      <c r="D102" s="153"/>
      <c r="E102" s="55"/>
      <c r="F102" s="55"/>
      <c r="G102" s="34"/>
      <c r="H102" s="34"/>
      <c r="I102" s="32"/>
      <c r="J102" s="56">
        <f>SUM(J100:J101)</f>
        <v>0</v>
      </c>
      <c r="K102" s="32"/>
    </row>
    <row r="103" spans="1:30" s="41" customFormat="1">
      <c r="B103" s="153" t="s">
        <v>143</v>
      </c>
      <c r="C103" s="153"/>
      <c r="D103" s="153"/>
      <c r="E103" s="55"/>
      <c r="F103" s="55"/>
      <c r="G103" s="34"/>
      <c r="H103" s="34"/>
      <c r="I103" s="32"/>
      <c r="J103" s="56">
        <f>ROUND(J102,0)</f>
        <v>0</v>
      </c>
      <c r="K103" s="32" t="s">
        <v>21</v>
      </c>
    </row>
    <row r="104" spans="1:30" s="41" customFormat="1">
      <c r="B104" s="154"/>
      <c r="C104" s="154"/>
      <c r="D104" s="154"/>
      <c r="E104" s="24"/>
      <c r="F104" s="24"/>
      <c r="G104" s="34"/>
      <c r="H104" s="34"/>
      <c r="I104" s="32"/>
      <c r="J104" s="56"/>
    </row>
    <row r="105" spans="1:30" s="41" customFormat="1">
      <c r="B105" s="154"/>
      <c r="C105" s="154"/>
      <c r="D105" s="154"/>
      <c r="E105" s="24"/>
      <c r="F105" s="24"/>
      <c r="G105" s="141"/>
      <c r="H105" s="141"/>
      <c r="I105" s="141"/>
      <c r="J105" s="56"/>
      <c r="K105" s="33"/>
    </row>
    <row r="106" spans="1:30" s="41" customFormat="1">
      <c r="B106" s="154"/>
      <c r="C106" s="154"/>
      <c r="D106" s="154"/>
      <c r="E106" s="54"/>
      <c r="F106" s="54"/>
      <c r="G106" s="54"/>
      <c r="H106" s="34"/>
      <c r="I106" s="32"/>
      <c r="J106" s="56"/>
      <c r="K106" s="33"/>
    </row>
    <row r="107" spans="1:30">
      <c r="B107" s="33"/>
      <c r="C107" s="32"/>
      <c r="D107" s="32"/>
      <c r="E107" s="34"/>
      <c r="F107" s="34"/>
      <c r="G107" s="34"/>
      <c r="H107" s="34"/>
      <c r="I107" s="32"/>
      <c r="J107" s="34"/>
      <c r="K107" s="34"/>
    </row>
    <row r="108" spans="1:30">
      <c r="B108" s="155"/>
      <c r="C108" s="155"/>
      <c r="D108" s="155"/>
      <c r="E108" s="24"/>
      <c r="F108" s="24"/>
      <c r="G108" s="34"/>
      <c r="H108" s="34"/>
      <c r="I108" s="32"/>
      <c r="J108" s="34"/>
      <c r="K108" s="34"/>
    </row>
    <row r="109" spans="1:30">
      <c r="B109" s="154"/>
      <c r="C109" s="154"/>
      <c r="D109" s="154"/>
      <c r="E109" s="24"/>
      <c r="F109" s="24"/>
      <c r="G109" s="141"/>
      <c r="H109" s="141"/>
      <c r="I109" s="141"/>
      <c r="J109" s="56"/>
      <c r="K109" s="32"/>
    </row>
    <row r="110" spans="1:30" s="34" customFormat="1">
      <c r="A110" s="58"/>
      <c r="B110" s="33"/>
      <c r="C110" s="32"/>
      <c r="D110" s="32"/>
      <c r="I110" s="32"/>
      <c r="J110" s="56"/>
      <c r="L110" s="23"/>
      <c r="M110" s="23"/>
      <c r="N110" s="23"/>
      <c r="O110" s="23"/>
      <c r="P110" s="23"/>
      <c r="Q110" s="23"/>
      <c r="R110" s="23"/>
      <c r="S110" s="23"/>
      <c r="T110" s="23"/>
      <c r="U110" s="23"/>
      <c r="V110" s="23"/>
      <c r="W110" s="23"/>
      <c r="X110" s="23"/>
      <c r="Y110" s="23"/>
      <c r="Z110" s="23"/>
      <c r="AA110" s="23"/>
      <c r="AB110" s="23"/>
      <c r="AC110" s="23"/>
      <c r="AD110" s="23"/>
    </row>
    <row r="111" spans="1:30" s="34" customFormat="1">
      <c r="A111" s="58"/>
      <c r="B111" s="33"/>
      <c r="C111" s="32"/>
      <c r="D111" s="32"/>
      <c r="I111" s="32"/>
      <c r="J111" s="56"/>
      <c r="K111" s="32"/>
      <c r="L111" s="23"/>
      <c r="M111" s="23"/>
      <c r="N111" s="23"/>
      <c r="O111" s="23"/>
      <c r="P111" s="23"/>
      <c r="Q111" s="23"/>
      <c r="R111" s="23"/>
      <c r="S111" s="23"/>
      <c r="T111" s="23"/>
      <c r="U111" s="23"/>
      <c r="V111" s="23"/>
      <c r="W111" s="23"/>
      <c r="X111" s="23"/>
      <c r="Y111" s="23"/>
      <c r="Z111" s="23"/>
      <c r="AA111" s="23"/>
      <c r="AB111" s="23"/>
      <c r="AC111" s="23"/>
      <c r="AD111" s="23"/>
    </row>
    <row r="112" spans="1:30">
      <c r="J112" s="56"/>
    </row>
  </sheetData>
  <mergeCells count="137">
    <mergeCell ref="G105:I105"/>
    <mergeCell ref="B106:D106"/>
    <mergeCell ref="B108:D108"/>
    <mergeCell ref="B109:D109"/>
    <mergeCell ref="B99:D99"/>
    <mergeCell ref="B100:D100"/>
    <mergeCell ref="B101:D101"/>
    <mergeCell ref="B104:D104"/>
    <mergeCell ref="B105:D105"/>
    <mergeCell ref="B102:D102"/>
    <mergeCell ref="B103:D103"/>
    <mergeCell ref="G109:I109"/>
    <mergeCell ref="B93:D93"/>
    <mergeCell ref="B94:D94"/>
    <mergeCell ref="B95:D95"/>
    <mergeCell ref="B96:D96"/>
    <mergeCell ref="B97:D97"/>
    <mergeCell ref="B98:D98"/>
    <mergeCell ref="C84:E84"/>
    <mergeCell ref="F84:G84"/>
    <mergeCell ref="B85:D85"/>
    <mergeCell ref="B88:E88"/>
    <mergeCell ref="B89:D89"/>
    <mergeCell ref="B90:D90"/>
    <mergeCell ref="C81:E81"/>
    <mergeCell ref="F81:G81"/>
    <mergeCell ref="C82:E82"/>
    <mergeCell ref="F82:G82"/>
    <mergeCell ref="C83:E83"/>
    <mergeCell ref="F83:G83"/>
    <mergeCell ref="C78:E78"/>
    <mergeCell ref="F78:G78"/>
    <mergeCell ref="C79:E79"/>
    <mergeCell ref="F79:G79"/>
    <mergeCell ref="C80:E80"/>
    <mergeCell ref="F80:G80"/>
    <mergeCell ref="C75:E75"/>
    <mergeCell ref="F75:G75"/>
    <mergeCell ref="C76:E76"/>
    <mergeCell ref="F76:G76"/>
    <mergeCell ref="C77:E77"/>
    <mergeCell ref="F77:G77"/>
    <mergeCell ref="C72:E72"/>
    <mergeCell ref="F72:G72"/>
    <mergeCell ref="C73:E73"/>
    <mergeCell ref="F73:G73"/>
    <mergeCell ref="C74:E74"/>
    <mergeCell ref="F74:G74"/>
    <mergeCell ref="C69:E69"/>
    <mergeCell ref="F69:G69"/>
    <mergeCell ref="C70:E70"/>
    <mergeCell ref="F70:G70"/>
    <mergeCell ref="C71:E71"/>
    <mergeCell ref="F71:G71"/>
    <mergeCell ref="C66:E66"/>
    <mergeCell ref="F66:G66"/>
    <mergeCell ref="C67:E67"/>
    <mergeCell ref="F67:G67"/>
    <mergeCell ref="C68:E68"/>
    <mergeCell ref="F68:G68"/>
    <mergeCell ref="C63:E63"/>
    <mergeCell ref="F63:G63"/>
    <mergeCell ref="C64:E64"/>
    <mergeCell ref="F64:G64"/>
    <mergeCell ref="C65:E65"/>
    <mergeCell ref="F65:G65"/>
    <mergeCell ref="C60:E60"/>
    <mergeCell ref="F60:G60"/>
    <mergeCell ref="C61:E61"/>
    <mergeCell ref="F61:G61"/>
    <mergeCell ref="C62:E62"/>
    <mergeCell ref="F62:G62"/>
    <mergeCell ref="C57:E57"/>
    <mergeCell ref="F57:G57"/>
    <mergeCell ref="C58:E58"/>
    <mergeCell ref="F58:G58"/>
    <mergeCell ref="C59:E59"/>
    <mergeCell ref="F59:G59"/>
    <mergeCell ref="C54:E54"/>
    <mergeCell ref="F54:G54"/>
    <mergeCell ref="C55:E55"/>
    <mergeCell ref="F55:G55"/>
    <mergeCell ref="C56:E56"/>
    <mergeCell ref="F56:G56"/>
    <mergeCell ref="C51:E51"/>
    <mergeCell ref="F51:G51"/>
    <mergeCell ref="C52:E52"/>
    <mergeCell ref="F52:G52"/>
    <mergeCell ref="C53:E53"/>
    <mergeCell ref="F53:G53"/>
    <mergeCell ref="C48:E48"/>
    <mergeCell ref="F48:G48"/>
    <mergeCell ref="C49:E49"/>
    <mergeCell ref="F49:G49"/>
    <mergeCell ref="C50:E50"/>
    <mergeCell ref="F50:G50"/>
    <mergeCell ref="C45:E45"/>
    <mergeCell ref="F45:G45"/>
    <mergeCell ref="C46:E46"/>
    <mergeCell ref="F46:G46"/>
    <mergeCell ref="C47:E47"/>
    <mergeCell ref="F47:G47"/>
    <mergeCell ref="C42:E42"/>
    <mergeCell ref="F42:G42"/>
    <mergeCell ref="C43:E43"/>
    <mergeCell ref="F43:G43"/>
    <mergeCell ref="C44:E44"/>
    <mergeCell ref="F44:G44"/>
    <mergeCell ref="C40:E40"/>
    <mergeCell ref="F40:G40"/>
    <mergeCell ref="C41:E41"/>
    <mergeCell ref="F41:G41"/>
    <mergeCell ref="C36:E36"/>
    <mergeCell ref="F36:G36"/>
    <mergeCell ref="C37:E37"/>
    <mergeCell ref="F37:G37"/>
    <mergeCell ref="C38:E38"/>
    <mergeCell ref="F38:G38"/>
    <mergeCell ref="C27:D27"/>
    <mergeCell ref="B32:J32"/>
    <mergeCell ref="C34:E34"/>
    <mergeCell ref="F34:G34"/>
    <mergeCell ref="C35:E35"/>
    <mergeCell ref="F35:G35"/>
    <mergeCell ref="B15:K15"/>
    <mergeCell ref="C25:D25"/>
    <mergeCell ref="C39:E39"/>
    <mergeCell ref="F39:G39"/>
    <mergeCell ref="E9:K9"/>
    <mergeCell ref="B13:B14"/>
    <mergeCell ref="C13:C14"/>
    <mergeCell ref="D13:D14"/>
    <mergeCell ref="E13:E14"/>
    <mergeCell ref="G13:I13"/>
    <mergeCell ref="J13:J14"/>
    <mergeCell ref="K13:K14"/>
    <mergeCell ref="C26:D26"/>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232DF4-DAD3-4C6B-A612-40D0EAC07AA9}">
  <sheetPr>
    <tabColor rgb="FFFFFF00"/>
  </sheetPr>
  <dimension ref="A2:AD112"/>
  <sheetViews>
    <sheetView zoomScale="68" workbookViewId="0">
      <selection sqref="A1:XFD1048576"/>
    </sheetView>
  </sheetViews>
  <sheetFormatPr defaultColWidth="8.90625" defaultRowHeight="21.5"/>
  <cols>
    <col min="1" max="1" width="8.90625" style="23"/>
    <col min="2" max="2" width="29.90625" style="22" customWidth="1"/>
    <col min="3" max="3" width="21.90625" style="21" customWidth="1"/>
    <col min="4" max="4" width="23.453125" style="21" customWidth="1"/>
    <col min="5" max="5" width="47.08984375" style="23" customWidth="1"/>
    <col min="6" max="6" width="14.90625" style="23" customWidth="1"/>
    <col min="7" max="7" width="12.90625" style="23" customWidth="1"/>
    <col min="8" max="8" width="13.54296875" style="23" customWidth="1"/>
    <col min="9" max="9" width="14.90625" style="23" customWidth="1"/>
    <col min="10" max="10" width="19.90625" style="23" customWidth="1"/>
    <col min="11" max="11" width="35" style="22" customWidth="1"/>
    <col min="12" max="16384" width="8.90625" style="23"/>
  </cols>
  <sheetData>
    <row r="2" spans="2:11" ht="42" customHeight="1">
      <c r="B2" s="24" t="s">
        <v>99</v>
      </c>
      <c r="C2" s="36" t="s">
        <v>251</v>
      </c>
    </row>
    <row r="3" spans="2:11" ht="21" customHeight="1">
      <c r="B3" s="24" t="s">
        <v>100</v>
      </c>
      <c r="C3" s="25"/>
      <c r="E3" s="23" t="s">
        <v>310</v>
      </c>
      <c r="F3" s="23">
        <f>1*24</f>
        <v>24</v>
      </c>
    </row>
    <row r="4" spans="2:11" ht="21" customHeight="1">
      <c r="B4" s="24" t="s">
        <v>101</v>
      </c>
      <c r="C4" s="32" t="s">
        <v>216</v>
      </c>
    </row>
    <row r="5" spans="2:11" ht="21" customHeight="1">
      <c r="B5" s="24" t="s">
        <v>102</v>
      </c>
      <c r="C5" s="25" t="s">
        <v>312</v>
      </c>
    </row>
    <row r="6" spans="2:11" ht="21" customHeight="1">
      <c r="B6" s="24" t="s">
        <v>103</v>
      </c>
      <c r="C6" s="25"/>
    </row>
    <row r="7" spans="2:11" ht="21" customHeight="1">
      <c r="B7" s="24" t="s">
        <v>104</v>
      </c>
      <c r="C7" s="25">
        <v>1</v>
      </c>
    </row>
    <row r="8" spans="2:11" ht="21" customHeight="1">
      <c r="B8" s="24" t="s">
        <v>105</v>
      </c>
      <c r="C8" s="25" t="s">
        <v>302</v>
      </c>
    </row>
    <row r="9" spans="2:11" ht="41.4" customHeight="1">
      <c r="B9" s="26" t="s">
        <v>106</v>
      </c>
      <c r="C9" s="25">
        <f>C7+1</f>
        <v>2</v>
      </c>
      <c r="E9" s="135"/>
      <c r="F9" s="135"/>
      <c r="G9" s="135"/>
      <c r="H9" s="135"/>
      <c r="I9" s="135"/>
      <c r="J9" s="135"/>
      <c r="K9" s="135"/>
    </row>
    <row r="10" spans="2:11" ht="21" customHeight="1">
      <c r="B10" s="24" t="s">
        <v>107</v>
      </c>
      <c r="C10" s="25" t="s">
        <v>217</v>
      </c>
      <c r="J10" s="27"/>
    </row>
    <row r="11" spans="2:11" ht="21" customHeight="1">
      <c r="B11" s="24" t="s">
        <v>108</v>
      </c>
      <c r="C11" s="25" t="s">
        <v>218</v>
      </c>
    </row>
    <row r="12" spans="2:11">
      <c r="B12" s="28"/>
      <c r="C12" s="29"/>
    </row>
    <row r="13" spans="2:11" ht="15" customHeight="1">
      <c r="B13" s="136" t="s">
        <v>109</v>
      </c>
      <c r="C13" s="136" t="s">
        <v>110</v>
      </c>
      <c r="D13" s="136" t="s">
        <v>111</v>
      </c>
      <c r="E13" s="136" t="s">
        <v>112</v>
      </c>
      <c r="F13" s="30"/>
      <c r="G13" s="136" t="s">
        <v>113</v>
      </c>
      <c r="H13" s="136"/>
      <c r="I13" s="136"/>
      <c r="J13" s="136" t="s">
        <v>114</v>
      </c>
      <c r="K13" s="136" t="s">
        <v>115</v>
      </c>
    </row>
    <row r="14" spans="2:11" ht="15" customHeight="1">
      <c r="B14" s="136"/>
      <c r="C14" s="136"/>
      <c r="D14" s="136"/>
      <c r="E14" s="136"/>
      <c r="F14" s="30" t="s">
        <v>116</v>
      </c>
      <c r="G14" s="30" t="s">
        <v>117</v>
      </c>
      <c r="H14" s="30" t="s">
        <v>118</v>
      </c>
      <c r="I14" s="30" t="s">
        <v>119</v>
      </c>
      <c r="J14" s="136"/>
      <c r="K14" s="136"/>
    </row>
    <row r="15" spans="2:11" ht="18.649999999999999" customHeight="1">
      <c r="B15" s="132" t="s">
        <v>120</v>
      </c>
      <c r="C15" s="132"/>
      <c r="D15" s="132"/>
      <c r="E15" s="132"/>
      <c r="F15" s="132"/>
      <c r="G15" s="132"/>
      <c r="H15" s="132"/>
      <c r="I15" s="132"/>
      <c r="J15" s="132"/>
      <c r="K15" s="132"/>
    </row>
    <row r="16" spans="2:11">
      <c r="B16" s="31" t="s">
        <v>31</v>
      </c>
      <c r="C16" s="32" t="s">
        <v>304</v>
      </c>
      <c r="D16" s="32" t="s">
        <v>228</v>
      </c>
      <c r="E16" s="32"/>
      <c r="F16" s="32">
        <v>2</v>
      </c>
      <c r="G16" s="32">
        <v>12.5</v>
      </c>
      <c r="H16" s="32"/>
      <c r="I16" s="33"/>
      <c r="J16" s="32">
        <f>+F16*G16</f>
        <v>25</v>
      </c>
      <c r="K16" s="32" t="s">
        <v>229</v>
      </c>
    </row>
    <row r="17" spans="2:11">
      <c r="B17" s="33" t="s">
        <v>225</v>
      </c>
      <c r="C17" s="32" t="s">
        <v>245</v>
      </c>
      <c r="D17" s="32" t="s">
        <v>308</v>
      </c>
      <c r="E17" s="34" t="s">
        <v>311</v>
      </c>
      <c r="F17" s="32">
        <v>2</v>
      </c>
      <c r="G17" s="32">
        <v>12.5</v>
      </c>
      <c r="H17" s="34">
        <v>3.5</v>
      </c>
      <c r="I17" s="34"/>
      <c r="J17" s="32"/>
      <c r="K17" s="33"/>
    </row>
    <row r="18" spans="2:11">
      <c r="B18" s="33"/>
      <c r="C18" s="32"/>
      <c r="D18" s="32"/>
      <c r="E18" s="34"/>
      <c r="F18" s="32"/>
      <c r="G18" s="32"/>
      <c r="H18" s="34"/>
      <c r="I18" s="34"/>
      <c r="J18" s="32"/>
      <c r="K18" s="33"/>
    </row>
    <row r="19" spans="2:11">
      <c r="B19" s="33"/>
      <c r="C19" s="32"/>
      <c r="D19" s="32"/>
      <c r="E19" s="34"/>
      <c r="F19" s="32"/>
      <c r="G19" s="32"/>
      <c r="H19" s="34"/>
      <c r="I19" s="34"/>
      <c r="J19" s="32"/>
      <c r="K19" s="33"/>
    </row>
    <row r="20" spans="2:11" ht="22.5" customHeight="1">
      <c r="B20" s="35" t="s">
        <v>121</v>
      </c>
      <c r="C20" s="25"/>
      <c r="D20" s="25"/>
      <c r="E20" s="36"/>
      <c r="F20" s="36"/>
      <c r="G20" s="37"/>
      <c r="H20" s="34"/>
      <c r="I20" s="30"/>
      <c r="J20" s="38"/>
      <c r="K20" s="33"/>
    </row>
    <row r="21" spans="2:11" ht="22.5" customHeight="1">
      <c r="B21" s="35"/>
      <c r="C21" s="36" t="s">
        <v>31</v>
      </c>
      <c r="D21" s="31"/>
      <c r="E21" s="36"/>
      <c r="F21" s="36"/>
      <c r="G21" s="37"/>
      <c r="H21" s="34"/>
      <c r="I21" s="25" t="s">
        <v>10</v>
      </c>
      <c r="J21" s="38">
        <f>+J16</f>
        <v>25</v>
      </c>
      <c r="K21" s="33"/>
    </row>
    <row r="22" spans="2:11" ht="22.5" customHeight="1">
      <c r="B22" s="35"/>
      <c r="C22" s="78" t="s">
        <v>225</v>
      </c>
      <c r="D22" s="33"/>
      <c r="E22" s="31"/>
      <c r="F22" s="31"/>
      <c r="G22" s="32"/>
      <c r="H22" s="32"/>
      <c r="I22" s="25" t="s">
        <v>14</v>
      </c>
      <c r="J22" s="38">
        <f>+J17</f>
        <v>0</v>
      </c>
      <c r="K22" s="33"/>
    </row>
    <row r="23" spans="2:11" ht="22.5" customHeight="1">
      <c r="B23" s="35"/>
      <c r="C23" s="78"/>
      <c r="D23" s="33"/>
      <c r="E23" s="31"/>
      <c r="F23" s="31"/>
      <c r="G23" s="32"/>
      <c r="H23" s="32"/>
      <c r="I23" s="25"/>
      <c r="J23" s="38"/>
      <c r="K23" s="33"/>
    </row>
    <row r="24" spans="2:11" ht="22.5" customHeight="1">
      <c r="B24" s="35"/>
      <c r="C24" s="78"/>
      <c r="D24" s="33"/>
      <c r="E24" s="31"/>
      <c r="F24" s="31"/>
      <c r="G24" s="32"/>
      <c r="H24" s="32"/>
      <c r="I24" s="25"/>
      <c r="J24" s="38"/>
      <c r="K24" s="33"/>
    </row>
    <row r="25" spans="2:11" ht="22.5" customHeight="1">
      <c r="B25" s="35"/>
      <c r="C25" s="139"/>
      <c r="D25" s="139"/>
      <c r="E25" s="31"/>
      <c r="F25" s="31"/>
      <c r="G25" s="32"/>
      <c r="H25" s="32"/>
      <c r="I25" s="25"/>
      <c r="J25" s="38"/>
      <c r="K25" s="33"/>
    </row>
    <row r="26" spans="2:11" ht="22.5" customHeight="1">
      <c r="B26" s="35"/>
      <c r="C26" s="134"/>
      <c r="D26" s="134"/>
      <c r="E26" s="31"/>
      <c r="F26" s="31"/>
      <c r="G26" s="32"/>
      <c r="H26" s="32"/>
      <c r="I26" s="25"/>
      <c r="J26" s="38"/>
      <c r="K26" s="33"/>
    </row>
    <row r="27" spans="2:11" ht="22.5" customHeight="1">
      <c r="B27" s="33"/>
      <c r="C27" s="141"/>
      <c r="D27" s="141"/>
      <c r="E27" s="34"/>
      <c r="F27" s="34"/>
      <c r="G27" s="34"/>
      <c r="H27" s="34"/>
      <c r="I27" s="34"/>
      <c r="J27" s="38"/>
      <c r="K27" s="33"/>
    </row>
    <row r="28" spans="2:11" ht="21.65" customHeight="1">
      <c r="B28" s="33"/>
      <c r="C28" s="34"/>
      <c r="D28" s="34"/>
      <c r="E28" s="34"/>
      <c r="F28" s="34"/>
      <c r="G28" s="34"/>
      <c r="H28" s="34"/>
      <c r="I28" s="34"/>
      <c r="J28" s="38"/>
      <c r="K28" s="39"/>
    </row>
    <row r="29" spans="2:11" ht="21.65" customHeight="1">
      <c r="B29" s="31"/>
      <c r="C29" s="34"/>
      <c r="D29" s="34"/>
      <c r="E29" s="34"/>
      <c r="F29" s="34"/>
      <c r="G29" s="34"/>
      <c r="H29" s="34"/>
      <c r="I29" s="34"/>
      <c r="J29" s="38"/>
      <c r="K29" s="39"/>
    </row>
    <row r="30" spans="2:11">
      <c r="B30" s="31"/>
      <c r="C30" s="31"/>
      <c r="D30" s="31"/>
      <c r="E30" s="31"/>
      <c r="F30" s="31"/>
      <c r="G30" s="34"/>
      <c r="H30" s="34"/>
      <c r="I30" s="34"/>
      <c r="J30" s="39"/>
      <c r="K30" s="33"/>
    </row>
    <row r="31" spans="2:11">
      <c r="B31" s="33"/>
      <c r="C31" s="32"/>
      <c r="D31" s="32"/>
      <c r="E31" s="34"/>
      <c r="F31" s="34"/>
      <c r="G31" s="34"/>
      <c r="H31" s="34"/>
      <c r="I31" s="34"/>
      <c r="J31" s="34"/>
      <c r="K31" s="33"/>
    </row>
    <row r="32" spans="2:11" ht="23">
      <c r="B32" s="142" t="s">
        <v>122</v>
      </c>
      <c r="C32" s="142"/>
      <c r="D32" s="142"/>
      <c r="E32" s="142"/>
      <c r="F32" s="142"/>
      <c r="G32" s="142"/>
      <c r="H32" s="142"/>
      <c r="I32" s="142"/>
      <c r="J32" s="142"/>
      <c r="K32" s="33"/>
    </row>
    <row r="33" spans="2:11">
      <c r="B33" s="32"/>
      <c r="C33" s="32"/>
      <c r="D33" s="32"/>
      <c r="E33" s="34"/>
      <c r="F33" s="34"/>
      <c r="G33" s="34"/>
      <c r="H33" s="34"/>
      <c r="I33" s="34"/>
      <c r="J33" s="34"/>
      <c r="K33" s="33"/>
    </row>
    <row r="34" spans="2:11" s="41" customFormat="1" ht="29.15" customHeight="1">
      <c r="B34" s="36" t="s">
        <v>0</v>
      </c>
      <c r="C34" s="140" t="s">
        <v>1</v>
      </c>
      <c r="D34" s="140"/>
      <c r="E34" s="140"/>
      <c r="F34" s="140" t="s">
        <v>2</v>
      </c>
      <c r="G34" s="140"/>
      <c r="H34" s="25" t="s">
        <v>3</v>
      </c>
      <c r="I34" s="25" t="s">
        <v>4</v>
      </c>
      <c r="J34" s="25" t="s">
        <v>123</v>
      </c>
      <c r="K34" s="25" t="s">
        <v>124</v>
      </c>
    </row>
    <row r="35" spans="2:11" s="41" customFormat="1" ht="162" customHeight="1">
      <c r="B35" s="42">
        <v>1</v>
      </c>
      <c r="C35" s="137" t="s">
        <v>183</v>
      </c>
      <c r="D35" s="137"/>
      <c r="E35" s="137"/>
      <c r="F35" s="138" t="s">
        <v>7</v>
      </c>
      <c r="G35" s="138"/>
      <c r="H35" s="43" t="s">
        <v>125</v>
      </c>
      <c r="I35" s="44">
        <v>1</v>
      </c>
      <c r="J35" s="45"/>
      <c r="K35" s="42"/>
    </row>
    <row r="36" spans="2:11" s="41" customFormat="1" ht="209.5" customHeight="1">
      <c r="B36" s="42">
        <v>2</v>
      </c>
      <c r="C36" s="137" t="s">
        <v>184</v>
      </c>
      <c r="D36" s="137"/>
      <c r="E36" s="137"/>
      <c r="F36" s="138" t="s">
        <v>9</v>
      </c>
      <c r="G36" s="138"/>
      <c r="H36" s="42" t="s">
        <v>10</v>
      </c>
      <c r="I36" s="42"/>
      <c r="J36" s="45"/>
      <c r="K36" s="42"/>
    </row>
    <row r="37" spans="2:11" s="41" customFormat="1" ht="236.5" customHeight="1">
      <c r="B37" s="42">
        <v>3</v>
      </c>
      <c r="C37" s="137" t="s">
        <v>185</v>
      </c>
      <c r="D37" s="137"/>
      <c r="E37" s="137"/>
      <c r="F37" s="138" t="s">
        <v>11</v>
      </c>
      <c r="G37" s="138"/>
      <c r="H37" s="42" t="s">
        <v>12</v>
      </c>
      <c r="I37" s="42"/>
      <c r="J37" s="45"/>
      <c r="K37" s="42"/>
    </row>
    <row r="38" spans="2:11" s="41" customFormat="1" ht="195" customHeight="1">
      <c r="B38" s="42">
        <v>4</v>
      </c>
      <c r="C38" s="137" t="s">
        <v>186</v>
      </c>
      <c r="D38" s="137"/>
      <c r="E38" s="137"/>
      <c r="F38" s="138" t="s">
        <v>13</v>
      </c>
      <c r="G38" s="138"/>
      <c r="H38" s="42" t="s">
        <v>14</v>
      </c>
      <c r="I38" s="42"/>
      <c r="J38" s="45"/>
      <c r="K38" s="42"/>
    </row>
    <row r="39" spans="2:11" s="41" customFormat="1" ht="88.4" customHeight="1">
      <c r="B39" s="42">
        <v>5</v>
      </c>
      <c r="C39" s="137" t="s">
        <v>187</v>
      </c>
      <c r="D39" s="137"/>
      <c r="E39" s="137"/>
      <c r="F39" s="138" t="s">
        <v>15</v>
      </c>
      <c r="G39" s="138"/>
      <c r="H39" s="42" t="s">
        <v>10</v>
      </c>
      <c r="I39" s="44">
        <v>0</v>
      </c>
      <c r="J39" s="45"/>
      <c r="K39" s="42"/>
    </row>
    <row r="40" spans="2:11" s="41" customFormat="1" ht="272.5" customHeight="1">
      <c r="B40" s="42">
        <v>6</v>
      </c>
      <c r="C40" s="137" t="s">
        <v>188</v>
      </c>
      <c r="D40" s="137"/>
      <c r="E40" s="137"/>
      <c r="F40" s="138" t="s">
        <v>16</v>
      </c>
      <c r="G40" s="138"/>
      <c r="H40" s="43" t="s">
        <v>17</v>
      </c>
      <c r="I40" s="44"/>
      <c r="J40" s="45"/>
      <c r="K40" s="42"/>
    </row>
    <row r="41" spans="2:11" s="41" customFormat="1" ht="192" customHeight="1">
      <c r="B41" s="42">
        <v>7</v>
      </c>
      <c r="C41" s="137" t="s">
        <v>189</v>
      </c>
      <c r="D41" s="137"/>
      <c r="E41" s="137"/>
      <c r="F41" s="138" t="s">
        <v>18</v>
      </c>
      <c r="G41" s="138"/>
      <c r="H41" s="43" t="s">
        <v>19</v>
      </c>
      <c r="I41" s="42"/>
      <c r="J41" s="45"/>
      <c r="K41" s="42"/>
    </row>
    <row r="42" spans="2:11" s="41" customFormat="1" ht="232.75" customHeight="1">
      <c r="B42" s="42">
        <v>8</v>
      </c>
      <c r="C42" s="137" t="s">
        <v>190</v>
      </c>
      <c r="D42" s="137"/>
      <c r="E42" s="137"/>
      <c r="F42" s="138" t="s">
        <v>182</v>
      </c>
      <c r="G42" s="138"/>
      <c r="H42" s="43" t="s">
        <v>21</v>
      </c>
      <c r="I42" s="42"/>
      <c r="J42" s="45"/>
      <c r="K42" s="42"/>
    </row>
    <row r="43" spans="2:11" s="41" customFormat="1" ht="292.5" customHeight="1">
      <c r="B43" s="42">
        <v>9</v>
      </c>
      <c r="C43" s="137" t="s">
        <v>191</v>
      </c>
      <c r="D43" s="137"/>
      <c r="E43" s="137"/>
      <c r="F43" s="138" t="s">
        <v>22</v>
      </c>
      <c r="G43" s="138"/>
      <c r="H43" s="43" t="s">
        <v>23</v>
      </c>
      <c r="I43" s="42"/>
      <c r="J43" s="45"/>
      <c r="K43" s="42"/>
    </row>
    <row r="44" spans="2:11" s="41" customFormat="1" ht="262.64999999999998" customHeight="1">
      <c r="B44" s="42">
        <v>10</v>
      </c>
      <c r="C44" s="137" t="s">
        <v>192</v>
      </c>
      <c r="D44" s="137"/>
      <c r="E44" s="137"/>
      <c r="F44" s="138" t="s">
        <v>24</v>
      </c>
      <c r="G44" s="138"/>
      <c r="H44" s="43" t="s">
        <v>23</v>
      </c>
      <c r="I44" s="42"/>
      <c r="J44" s="45"/>
      <c r="K44" s="42"/>
    </row>
    <row r="45" spans="2:11" s="41" customFormat="1" ht="249" customHeight="1">
      <c r="B45" s="42">
        <v>11</v>
      </c>
      <c r="C45" s="137" t="s">
        <v>193</v>
      </c>
      <c r="D45" s="137"/>
      <c r="E45" s="137"/>
      <c r="F45" s="138" t="s">
        <v>25</v>
      </c>
      <c r="G45" s="138"/>
      <c r="H45" s="43" t="s">
        <v>23</v>
      </c>
      <c r="I45" s="42"/>
      <c r="J45" s="45"/>
      <c r="K45" s="42"/>
    </row>
    <row r="46" spans="2:11" s="41" customFormat="1" ht="145.65" customHeight="1">
      <c r="B46" s="42">
        <v>12</v>
      </c>
      <c r="C46" s="137" t="s">
        <v>194</v>
      </c>
      <c r="D46" s="137"/>
      <c r="E46" s="137"/>
      <c r="F46" s="138" t="s">
        <v>26</v>
      </c>
      <c r="G46" s="138"/>
      <c r="H46" s="43" t="s">
        <v>23</v>
      </c>
      <c r="I46" s="42"/>
      <c r="J46" s="45"/>
      <c r="K46" s="42"/>
    </row>
    <row r="47" spans="2:11" s="41" customFormat="1" ht="282.64999999999998" customHeight="1">
      <c r="B47" s="42">
        <v>13</v>
      </c>
      <c r="C47" s="137" t="s">
        <v>195</v>
      </c>
      <c r="D47" s="137"/>
      <c r="E47" s="137"/>
      <c r="F47" s="138" t="s">
        <v>27</v>
      </c>
      <c r="G47" s="138"/>
      <c r="H47" s="43" t="s">
        <v>23</v>
      </c>
      <c r="I47" s="42"/>
      <c r="J47" s="45"/>
      <c r="K47" s="42"/>
    </row>
    <row r="48" spans="2:11" s="41" customFormat="1" ht="166.75" customHeight="1">
      <c r="B48" s="42">
        <v>14</v>
      </c>
      <c r="C48" s="137" t="s">
        <v>196</v>
      </c>
      <c r="D48" s="137"/>
      <c r="E48" s="137"/>
      <c r="F48" s="138" t="s">
        <v>28</v>
      </c>
      <c r="G48" s="138"/>
      <c r="H48" s="43" t="s">
        <v>23</v>
      </c>
      <c r="I48" s="42"/>
      <c r="J48" s="45"/>
      <c r="K48" s="42"/>
    </row>
    <row r="49" spans="2:11" s="41" customFormat="1" ht="270.64999999999998" customHeight="1">
      <c r="B49" s="42">
        <v>15</v>
      </c>
      <c r="C49" s="137" t="s">
        <v>197</v>
      </c>
      <c r="D49" s="137"/>
      <c r="E49" s="137"/>
      <c r="F49" s="138" t="s">
        <v>29</v>
      </c>
      <c r="G49" s="138"/>
      <c r="H49" s="42" t="s">
        <v>10</v>
      </c>
      <c r="I49" s="42"/>
      <c r="J49" s="45"/>
      <c r="K49" s="42"/>
    </row>
    <row r="50" spans="2:11" s="41" customFormat="1" ht="200.5" customHeight="1">
      <c r="B50" s="42">
        <v>16</v>
      </c>
      <c r="C50" s="137" t="s">
        <v>198</v>
      </c>
      <c r="D50" s="137"/>
      <c r="E50" s="137"/>
      <c r="F50" s="138" t="s">
        <v>30</v>
      </c>
      <c r="G50" s="138"/>
      <c r="H50" s="42"/>
      <c r="I50" s="42"/>
      <c r="J50" s="45"/>
      <c r="K50" s="42"/>
    </row>
    <row r="51" spans="2:11" s="41" customFormat="1" ht="52.75" customHeight="1">
      <c r="B51" s="42">
        <v>17</v>
      </c>
      <c r="C51" s="143" t="s">
        <v>126</v>
      </c>
      <c r="D51" s="143"/>
      <c r="E51" s="143"/>
      <c r="F51" s="138" t="s">
        <v>127</v>
      </c>
      <c r="G51" s="138"/>
      <c r="H51" s="46"/>
      <c r="I51" s="42"/>
      <c r="J51" s="45"/>
      <c r="K51" s="42"/>
    </row>
    <row r="52" spans="2:11" s="41" customFormat="1" ht="87" customHeight="1">
      <c r="B52" s="42">
        <v>18</v>
      </c>
      <c r="C52" s="137" t="s">
        <v>199</v>
      </c>
      <c r="D52" s="137"/>
      <c r="E52" s="137"/>
      <c r="F52" s="138" t="s">
        <v>31</v>
      </c>
      <c r="G52" s="138"/>
      <c r="H52" s="42" t="s">
        <v>10</v>
      </c>
      <c r="I52" s="42"/>
      <c r="J52" s="45"/>
      <c r="K52" s="42"/>
    </row>
    <row r="53" spans="2:11" s="41" customFormat="1" ht="163.4" customHeight="1">
      <c r="B53" s="42">
        <v>19</v>
      </c>
      <c r="C53" s="137" t="s">
        <v>200</v>
      </c>
      <c r="D53" s="137"/>
      <c r="E53" s="137"/>
      <c r="F53" s="138" t="s">
        <v>32</v>
      </c>
      <c r="G53" s="138"/>
      <c r="H53" s="42" t="s">
        <v>10</v>
      </c>
      <c r="I53" s="44"/>
      <c r="J53" s="45"/>
      <c r="K53" s="32"/>
    </row>
    <row r="54" spans="2:11" s="41" customFormat="1" ht="122.4" customHeight="1">
      <c r="B54" s="42">
        <v>20</v>
      </c>
      <c r="C54" s="137" t="s">
        <v>201</v>
      </c>
      <c r="D54" s="137"/>
      <c r="E54" s="137"/>
      <c r="F54" s="138" t="s">
        <v>33</v>
      </c>
      <c r="G54" s="138"/>
      <c r="H54" s="42" t="s">
        <v>10</v>
      </c>
      <c r="I54" s="44">
        <f>+J97</f>
        <v>25</v>
      </c>
      <c r="J54" s="45"/>
      <c r="K54" s="42"/>
    </row>
    <row r="55" spans="2:11" s="41" customFormat="1" ht="103.75" customHeight="1">
      <c r="B55" s="42">
        <v>21</v>
      </c>
      <c r="C55" s="137" t="s">
        <v>202</v>
      </c>
      <c r="D55" s="137"/>
      <c r="E55" s="137"/>
      <c r="F55" s="138" t="s">
        <v>34</v>
      </c>
      <c r="G55" s="138"/>
      <c r="H55" s="42" t="s">
        <v>10</v>
      </c>
      <c r="I55" s="44">
        <f>+J106</f>
        <v>0</v>
      </c>
      <c r="J55" s="45"/>
      <c r="K55" s="42"/>
    </row>
    <row r="56" spans="2:11" s="41" customFormat="1" ht="214.75" customHeight="1">
      <c r="B56" s="42">
        <v>22</v>
      </c>
      <c r="C56" s="137" t="s">
        <v>203</v>
      </c>
      <c r="D56" s="137"/>
      <c r="E56" s="137"/>
      <c r="F56" s="138" t="s">
        <v>35</v>
      </c>
      <c r="G56" s="138"/>
      <c r="H56" s="42" t="s">
        <v>10</v>
      </c>
      <c r="I56" s="42"/>
      <c r="J56" s="45"/>
      <c r="K56" s="42"/>
    </row>
    <row r="57" spans="2:11" s="41" customFormat="1" ht="32.15" customHeight="1">
      <c r="B57" s="42">
        <v>23</v>
      </c>
      <c r="C57" s="143" t="s">
        <v>128</v>
      </c>
      <c r="D57" s="143"/>
      <c r="E57" s="143"/>
      <c r="F57" s="138"/>
      <c r="G57" s="138"/>
      <c r="H57" s="35"/>
      <c r="I57" s="42"/>
      <c r="J57" s="45"/>
      <c r="K57" s="42"/>
    </row>
    <row r="58" spans="2:11" s="41" customFormat="1" ht="64.400000000000006" customHeight="1">
      <c r="B58" s="42">
        <v>24</v>
      </c>
      <c r="C58" s="137" t="s">
        <v>204</v>
      </c>
      <c r="D58" s="137"/>
      <c r="E58" s="137"/>
      <c r="F58" s="138" t="s">
        <v>36</v>
      </c>
      <c r="G58" s="138"/>
      <c r="H58" s="42"/>
      <c r="I58" s="42"/>
      <c r="J58" s="45"/>
      <c r="K58" s="33"/>
    </row>
    <row r="59" spans="2:11" s="41" customFormat="1" ht="102.65" customHeight="1">
      <c r="B59" s="42">
        <v>25</v>
      </c>
      <c r="C59" s="137" t="s">
        <v>205</v>
      </c>
      <c r="D59" s="137"/>
      <c r="E59" s="137"/>
      <c r="F59" s="138" t="s">
        <v>37</v>
      </c>
      <c r="G59" s="138"/>
      <c r="H59" s="43" t="s">
        <v>23</v>
      </c>
      <c r="I59" s="44"/>
      <c r="J59" s="45"/>
      <c r="K59" s="32"/>
    </row>
    <row r="60" spans="2:11" s="41" customFormat="1" ht="216.65" customHeight="1">
      <c r="B60" s="42">
        <v>26</v>
      </c>
      <c r="C60" s="137" t="s">
        <v>206</v>
      </c>
      <c r="D60" s="137"/>
      <c r="E60" s="137"/>
      <c r="F60" s="138" t="s">
        <v>38</v>
      </c>
      <c r="G60" s="138"/>
      <c r="H60" s="43" t="s">
        <v>23</v>
      </c>
      <c r="I60" s="44">
        <v>0</v>
      </c>
      <c r="J60" s="45"/>
      <c r="K60" s="42"/>
    </row>
    <row r="61" spans="2:11" s="41" customFormat="1" ht="180.65" customHeight="1">
      <c r="B61" s="42">
        <v>27</v>
      </c>
      <c r="C61" s="137" t="s">
        <v>207</v>
      </c>
      <c r="D61" s="137"/>
      <c r="E61" s="137"/>
      <c r="F61" s="138" t="s">
        <v>39</v>
      </c>
      <c r="G61" s="138"/>
      <c r="H61" s="43" t="s">
        <v>23</v>
      </c>
      <c r="I61" s="42">
        <v>0</v>
      </c>
      <c r="J61" s="45"/>
      <c r="K61" s="42"/>
    </row>
    <row r="62" spans="2:11" s="41" customFormat="1" ht="153" customHeight="1">
      <c r="B62" s="42">
        <v>28</v>
      </c>
      <c r="C62" s="137" t="s">
        <v>40</v>
      </c>
      <c r="D62" s="137"/>
      <c r="E62" s="137"/>
      <c r="F62" s="138" t="s">
        <v>41</v>
      </c>
      <c r="G62" s="138"/>
      <c r="H62" s="43" t="s">
        <v>10</v>
      </c>
      <c r="I62" s="42"/>
      <c r="J62" s="45"/>
      <c r="K62" s="42"/>
    </row>
    <row r="63" spans="2:11" s="41" customFormat="1" ht="111.65" customHeight="1">
      <c r="B63" s="42">
        <v>29</v>
      </c>
      <c r="C63" s="137" t="s">
        <v>208</v>
      </c>
      <c r="D63" s="137"/>
      <c r="E63" s="137"/>
      <c r="F63" s="138" t="s">
        <v>42</v>
      </c>
      <c r="G63" s="138"/>
      <c r="H63" s="43" t="s">
        <v>10</v>
      </c>
      <c r="I63" s="44"/>
      <c r="J63" s="45"/>
      <c r="K63" s="42"/>
    </row>
    <row r="64" spans="2:11" s="41" customFormat="1" ht="241.75" customHeight="1">
      <c r="B64" s="42">
        <v>30</v>
      </c>
      <c r="C64" s="137" t="s">
        <v>209</v>
      </c>
      <c r="D64" s="137"/>
      <c r="E64" s="137"/>
      <c r="F64" s="138" t="s">
        <v>43</v>
      </c>
      <c r="G64" s="138"/>
      <c r="H64" s="43" t="s">
        <v>23</v>
      </c>
      <c r="I64" s="44"/>
      <c r="J64" s="45"/>
      <c r="K64" s="42"/>
    </row>
    <row r="65" spans="2:11" s="41" customFormat="1" ht="249" customHeight="1">
      <c r="B65" s="42">
        <v>31</v>
      </c>
      <c r="C65" s="137" t="s">
        <v>129</v>
      </c>
      <c r="D65" s="137"/>
      <c r="E65" s="137"/>
      <c r="F65" s="138" t="s">
        <v>44</v>
      </c>
      <c r="G65" s="138"/>
      <c r="H65" s="43" t="s">
        <v>45</v>
      </c>
      <c r="I65" s="44"/>
      <c r="J65" s="45"/>
      <c r="K65" s="42"/>
    </row>
    <row r="66" spans="2:11" s="41" customFormat="1" ht="138" customHeight="1">
      <c r="B66" s="42">
        <v>32</v>
      </c>
      <c r="C66" s="137" t="s">
        <v>210</v>
      </c>
      <c r="D66" s="137"/>
      <c r="E66" s="137"/>
      <c r="F66" s="138" t="s">
        <v>46</v>
      </c>
      <c r="G66" s="138"/>
      <c r="H66" s="43" t="s">
        <v>47</v>
      </c>
      <c r="I66" s="44"/>
      <c r="J66" s="45"/>
      <c r="K66" s="42"/>
    </row>
    <row r="67" spans="2:11" s="41" customFormat="1" ht="166.75" customHeight="1">
      <c r="B67" s="42">
        <v>33</v>
      </c>
      <c r="C67" s="137" t="s">
        <v>211</v>
      </c>
      <c r="D67" s="137"/>
      <c r="E67" s="137"/>
      <c r="F67" s="138" t="s">
        <v>48</v>
      </c>
      <c r="G67" s="138"/>
      <c r="H67" s="43" t="s">
        <v>45</v>
      </c>
      <c r="I67" s="44"/>
      <c r="J67" s="45"/>
      <c r="K67" s="42"/>
    </row>
    <row r="68" spans="2:11" s="41" customFormat="1" ht="165" customHeight="1">
      <c r="B68" s="42">
        <v>34</v>
      </c>
      <c r="C68" s="137" t="s">
        <v>212</v>
      </c>
      <c r="D68" s="137"/>
      <c r="E68" s="137"/>
      <c r="F68" s="138" t="s">
        <v>49</v>
      </c>
      <c r="G68" s="138"/>
      <c r="H68" s="43" t="s">
        <v>21</v>
      </c>
      <c r="I68" s="42"/>
      <c r="J68" s="45"/>
      <c r="K68" s="42"/>
    </row>
    <row r="69" spans="2:11" s="41" customFormat="1" ht="409.5" customHeight="1">
      <c r="B69" s="42">
        <v>35</v>
      </c>
      <c r="C69" s="137" t="s">
        <v>213</v>
      </c>
      <c r="D69" s="137"/>
      <c r="E69" s="137"/>
      <c r="F69" s="138" t="s">
        <v>50</v>
      </c>
      <c r="G69" s="138"/>
      <c r="H69" s="43" t="s">
        <v>17</v>
      </c>
      <c r="I69" s="42"/>
      <c r="J69" s="45"/>
      <c r="K69" s="42"/>
    </row>
    <row r="70" spans="2:11" s="41" customFormat="1" ht="201" customHeight="1">
      <c r="B70" s="42">
        <v>36</v>
      </c>
      <c r="C70" s="137" t="s">
        <v>214</v>
      </c>
      <c r="D70" s="137"/>
      <c r="E70" s="137"/>
      <c r="F70" s="138" t="s">
        <v>51</v>
      </c>
      <c r="G70" s="138"/>
      <c r="H70" s="42" t="s">
        <v>14</v>
      </c>
      <c r="I70" s="42"/>
      <c r="J70" s="45"/>
      <c r="K70" s="42"/>
    </row>
    <row r="71" spans="2:11" s="41" customFormat="1" ht="201" customHeight="1">
      <c r="B71" s="42">
        <v>37</v>
      </c>
      <c r="C71" s="137" t="s">
        <v>215</v>
      </c>
      <c r="D71" s="137"/>
      <c r="E71" s="137"/>
      <c r="F71" s="138" t="s">
        <v>52</v>
      </c>
      <c r="G71" s="138"/>
      <c r="H71" s="42" t="s">
        <v>14</v>
      </c>
      <c r="I71" s="42"/>
      <c r="J71" s="45"/>
      <c r="K71" s="42"/>
    </row>
    <row r="72" spans="2:11" s="41" customFormat="1" ht="141" customHeight="1">
      <c r="B72" s="42">
        <v>38</v>
      </c>
      <c r="C72" s="137" t="s">
        <v>53</v>
      </c>
      <c r="D72" s="137"/>
      <c r="E72" s="137"/>
      <c r="F72" s="144" t="s">
        <v>54</v>
      </c>
      <c r="G72" s="144"/>
      <c r="H72" s="42" t="s">
        <v>14</v>
      </c>
      <c r="I72" s="39"/>
      <c r="J72" s="45"/>
      <c r="K72" s="42"/>
    </row>
    <row r="73" spans="2:11" s="41" customFormat="1" ht="228.65" customHeight="1">
      <c r="B73" s="42">
        <v>39</v>
      </c>
      <c r="C73" s="137" t="s">
        <v>55</v>
      </c>
      <c r="D73" s="137"/>
      <c r="E73" s="137"/>
      <c r="F73" s="144" t="s">
        <v>56</v>
      </c>
      <c r="G73" s="144"/>
      <c r="H73" s="42" t="s">
        <v>14</v>
      </c>
      <c r="I73" s="39"/>
      <c r="J73" s="45"/>
      <c r="K73" s="42"/>
    </row>
    <row r="74" spans="2:11" s="41" customFormat="1" ht="228.65" customHeight="1">
      <c r="B74" s="42">
        <v>40</v>
      </c>
      <c r="C74" s="145" t="s">
        <v>130</v>
      </c>
      <c r="D74" s="145"/>
      <c r="E74" s="145"/>
      <c r="F74" s="144" t="s">
        <v>58</v>
      </c>
      <c r="G74" s="144"/>
      <c r="H74" s="42" t="s">
        <v>59</v>
      </c>
      <c r="I74" s="39"/>
      <c r="J74" s="45"/>
      <c r="K74" s="42"/>
    </row>
    <row r="75" spans="2:11" s="41" customFormat="1" ht="228.65" customHeight="1">
      <c r="B75" s="42">
        <v>41</v>
      </c>
      <c r="C75" s="137" t="s">
        <v>60</v>
      </c>
      <c r="D75" s="137"/>
      <c r="E75" s="137"/>
      <c r="F75" s="138" t="s">
        <v>61</v>
      </c>
      <c r="G75" s="138"/>
      <c r="H75" s="32" t="s">
        <v>62</v>
      </c>
      <c r="I75" s="42"/>
      <c r="J75" s="45"/>
      <c r="K75" s="42"/>
    </row>
    <row r="76" spans="2:11" s="41" customFormat="1" ht="201" customHeight="1">
      <c r="B76" s="42">
        <v>42</v>
      </c>
      <c r="C76" s="145" t="s">
        <v>63</v>
      </c>
      <c r="D76" s="145"/>
      <c r="E76" s="145"/>
      <c r="F76" s="138" t="s">
        <v>64</v>
      </c>
      <c r="G76" s="138"/>
      <c r="H76" s="32" t="s">
        <v>62</v>
      </c>
      <c r="I76" s="42"/>
      <c r="J76" s="45"/>
      <c r="K76" s="42"/>
    </row>
    <row r="77" spans="2:11" s="41" customFormat="1" ht="145.65" customHeight="1">
      <c r="B77" s="42">
        <v>43</v>
      </c>
      <c r="C77" s="137" t="s">
        <v>131</v>
      </c>
      <c r="D77" s="137"/>
      <c r="E77" s="137"/>
      <c r="F77" s="138" t="s">
        <v>64</v>
      </c>
      <c r="G77" s="138"/>
      <c r="H77" s="32" t="s">
        <v>23</v>
      </c>
      <c r="I77" s="42"/>
      <c r="J77" s="45"/>
      <c r="K77" s="42"/>
    </row>
    <row r="78" spans="2:11" s="41" customFormat="1" ht="161.5" customHeight="1">
      <c r="B78" s="42">
        <v>44</v>
      </c>
      <c r="C78" s="137" t="s">
        <v>132</v>
      </c>
      <c r="D78" s="137"/>
      <c r="E78" s="137"/>
      <c r="F78" s="138" t="s">
        <v>67</v>
      </c>
      <c r="G78" s="138"/>
      <c r="H78" s="32" t="s">
        <v>14</v>
      </c>
      <c r="I78" s="42"/>
      <c r="J78" s="45"/>
      <c r="K78" s="42"/>
    </row>
    <row r="79" spans="2:11" s="41" customFormat="1" ht="161.5" customHeight="1">
      <c r="B79" s="42">
        <v>45</v>
      </c>
      <c r="C79" s="137" t="s">
        <v>72</v>
      </c>
      <c r="D79" s="137"/>
      <c r="E79" s="137"/>
      <c r="F79" s="138" t="s">
        <v>73</v>
      </c>
      <c r="G79" s="138"/>
      <c r="H79" s="32" t="s">
        <v>68</v>
      </c>
      <c r="I79" s="44">
        <f>+J111</f>
        <v>0</v>
      </c>
      <c r="J79" s="45"/>
      <c r="K79" s="42"/>
    </row>
    <row r="80" spans="2:11" s="41" customFormat="1" ht="136.4" customHeight="1">
      <c r="B80" s="42">
        <v>46</v>
      </c>
      <c r="C80" s="137" t="s">
        <v>133</v>
      </c>
      <c r="D80" s="137"/>
      <c r="E80" s="137"/>
      <c r="F80" s="138" t="s">
        <v>93</v>
      </c>
      <c r="G80" s="138"/>
      <c r="H80" s="32" t="s">
        <v>14</v>
      </c>
      <c r="I80" s="44">
        <f>+J103</f>
        <v>0</v>
      </c>
      <c r="J80" s="45"/>
      <c r="K80" s="42"/>
    </row>
    <row r="81" spans="2:11" s="41" customFormat="1" ht="168" customHeight="1">
      <c r="B81" s="42">
        <v>47</v>
      </c>
      <c r="C81" s="137" t="s">
        <v>76</v>
      </c>
      <c r="D81" s="137"/>
      <c r="E81" s="137"/>
      <c r="F81" s="138" t="s">
        <v>77</v>
      </c>
      <c r="G81" s="138"/>
      <c r="H81" s="32" t="s">
        <v>59</v>
      </c>
      <c r="I81" s="44"/>
      <c r="J81" s="45"/>
      <c r="K81" s="42">
        <v>0</v>
      </c>
    </row>
    <row r="82" spans="2:11" s="41" customFormat="1" ht="176.4" customHeight="1">
      <c r="B82" s="42">
        <v>48</v>
      </c>
      <c r="C82" s="137" t="s">
        <v>134</v>
      </c>
      <c r="D82" s="137"/>
      <c r="E82" s="137"/>
      <c r="F82" s="146" t="s">
        <v>70</v>
      </c>
      <c r="G82" s="147"/>
      <c r="H82" s="31" t="s">
        <v>135</v>
      </c>
      <c r="I82" s="47"/>
      <c r="J82" s="47"/>
      <c r="K82" s="47"/>
    </row>
    <row r="83" spans="2:11" s="41" customFormat="1" ht="162.65" customHeight="1">
      <c r="B83" s="42">
        <v>49</v>
      </c>
      <c r="C83" s="145" t="s">
        <v>74</v>
      </c>
      <c r="D83" s="145"/>
      <c r="E83" s="145"/>
      <c r="F83" s="146" t="s">
        <v>136</v>
      </c>
      <c r="G83" s="147"/>
      <c r="H83" s="31" t="s">
        <v>12</v>
      </c>
      <c r="I83" s="31"/>
      <c r="J83" s="31"/>
      <c r="K83" s="31"/>
    </row>
    <row r="84" spans="2:11" s="41" customFormat="1" ht="196.4" customHeight="1">
      <c r="B84" s="42">
        <v>50</v>
      </c>
      <c r="C84" s="145" t="s">
        <v>82</v>
      </c>
      <c r="D84" s="145"/>
      <c r="E84" s="145"/>
      <c r="F84" s="146" t="s">
        <v>95</v>
      </c>
      <c r="G84" s="147"/>
      <c r="H84" s="31" t="s">
        <v>135</v>
      </c>
      <c r="I84" s="31"/>
      <c r="J84" s="31"/>
      <c r="K84" s="31"/>
    </row>
    <row r="85" spans="2:11" s="41" customFormat="1" ht="23">
      <c r="B85" s="149" t="s">
        <v>137</v>
      </c>
      <c r="C85" s="150"/>
      <c r="D85" s="151"/>
      <c r="E85" s="48" t="s">
        <v>138</v>
      </c>
      <c r="F85" s="48"/>
      <c r="G85" s="48" t="s">
        <v>139</v>
      </c>
      <c r="H85" s="48" t="s">
        <v>140</v>
      </c>
      <c r="I85" s="46" t="s">
        <v>141</v>
      </c>
      <c r="J85" s="48" t="s">
        <v>4</v>
      </c>
      <c r="K85" s="48" t="s">
        <v>3</v>
      </c>
    </row>
    <row r="86" spans="2:11" s="41" customFormat="1" ht="23">
      <c r="B86" s="46"/>
      <c r="C86" s="46"/>
      <c r="D86" s="46"/>
      <c r="E86" s="48"/>
      <c r="F86" s="48"/>
      <c r="G86" s="48"/>
      <c r="H86" s="48"/>
      <c r="I86" s="46"/>
      <c r="J86" s="48"/>
      <c r="K86" s="48"/>
    </row>
    <row r="87" spans="2:11" s="41" customFormat="1" ht="14.4" customHeight="1">
      <c r="B87" s="49"/>
      <c r="C87" s="46"/>
      <c r="D87" s="46"/>
      <c r="E87" s="48"/>
      <c r="F87" s="48"/>
      <c r="G87" s="48"/>
      <c r="H87" s="48"/>
      <c r="I87" s="46"/>
      <c r="J87" s="48"/>
      <c r="K87" s="48"/>
    </row>
    <row r="88" spans="2:11" s="41" customFormat="1" ht="23">
      <c r="B88" s="143" t="s">
        <v>142</v>
      </c>
      <c r="C88" s="143"/>
      <c r="D88" s="143"/>
      <c r="E88" s="143"/>
      <c r="F88" s="50"/>
      <c r="G88" s="50"/>
      <c r="H88" s="50"/>
      <c r="I88" s="43"/>
      <c r="J88" s="49"/>
      <c r="K88" s="48"/>
    </row>
    <row r="89" spans="2:11" s="41" customFormat="1" ht="23">
      <c r="B89" s="148" t="s">
        <v>120</v>
      </c>
      <c r="C89" s="148"/>
      <c r="D89" s="148"/>
      <c r="E89" s="46">
        <v>0</v>
      </c>
      <c r="F89" s="50"/>
      <c r="G89" s="43"/>
      <c r="H89" s="43"/>
      <c r="I89" s="51"/>
      <c r="J89" s="52">
        <f>I89*H89*G89*E89</f>
        <v>0</v>
      </c>
      <c r="K89" s="48"/>
    </row>
    <row r="90" spans="2:11" s="41" customFormat="1" ht="23">
      <c r="B90" s="152" t="s">
        <v>143</v>
      </c>
      <c r="C90" s="152"/>
      <c r="D90" s="152"/>
      <c r="E90" s="40"/>
      <c r="F90" s="50"/>
      <c r="G90" s="50"/>
      <c r="H90" s="50"/>
      <c r="I90" s="51"/>
      <c r="J90" s="52">
        <f>SUM(J89:J89)</f>
        <v>0</v>
      </c>
      <c r="K90" s="43" t="s">
        <v>17</v>
      </c>
    </row>
    <row r="91" spans="2:11" s="41" customFormat="1" ht="23">
      <c r="B91" s="43"/>
      <c r="C91" s="53"/>
      <c r="D91" s="43"/>
      <c r="E91" s="40"/>
      <c r="F91" s="50"/>
      <c r="G91" s="50"/>
      <c r="H91" s="50"/>
      <c r="I91" s="51"/>
      <c r="J91" s="43"/>
      <c r="K91" s="43"/>
    </row>
    <row r="92" spans="2:11" s="41" customFormat="1">
      <c r="B92" s="33"/>
      <c r="C92" s="32"/>
      <c r="D92" s="32"/>
      <c r="E92" s="34"/>
      <c r="F92" s="34"/>
      <c r="G92" s="34"/>
      <c r="H92" s="34"/>
      <c r="I92" s="32"/>
      <c r="J92" s="34"/>
      <c r="K92" s="33"/>
    </row>
    <row r="93" spans="2:11" s="41" customFormat="1">
      <c r="B93" s="155" t="s">
        <v>305</v>
      </c>
      <c r="C93" s="155"/>
      <c r="D93" s="155"/>
      <c r="E93" s="54"/>
      <c r="F93" s="54"/>
      <c r="G93" s="34"/>
      <c r="H93" s="34"/>
      <c r="I93" s="32"/>
      <c r="J93" s="34"/>
      <c r="K93" s="33"/>
    </row>
    <row r="94" spans="2:11" s="41" customFormat="1">
      <c r="B94" s="154" t="s">
        <v>144</v>
      </c>
      <c r="C94" s="154"/>
      <c r="D94" s="154"/>
      <c r="E94" s="55"/>
      <c r="F94" s="55"/>
      <c r="G94" s="34"/>
      <c r="H94" s="34"/>
      <c r="I94" s="32"/>
      <c r="J94" s="56">
        <f>+J21</f>
        <v>25</v>
      </c>
      <c r="K94" s="33"/>
    </row>
    <row r="95" spans="2:11" s="41" customFormat="1">
      <c r="B95" s="154" t="s">
        <v>145</v>
      </c>
      <c r="C95" s="154"/>
      <c r="D95" s="154"/>
      <c r="E95" s="55"/>
      <c r="F95" s="55"/>
      <c r="G95" s="34"/>
      <c r="H95" s="34"/>
      <c r="I95" s="32"/>
      <c r="J95" s="56">
        <v>0</v>
      </c>
      <c r="K95" s="33"/>
    </row>
    <row r="96" spans="2:11" s="41" customFormat="1">
      <c r="B96" s="153" t="s">
        <v>143</v>
      </c>
      <c r="C96" s="153"/>
      <c r="D96" s="153"/>
      <c r="E96" s="55"/>
      <c r="F96" s="55"/>
      <c r="G96" s="34"/>
      <c r="H96" s="34"/>
      <c r="I96" s="32"/>
      <c r="J96" s="56">
        <f>SUM(J94:J95)</f>
        <v>25</v>
      </c>
      <c r="K96" s="32"/>
    </row>
    <row r="97" spans="1:30" s="41" customFormat="1">
      <c r="B97" s="153" t="s">
        <v>143</v>
      </c>
      <c r="C97" s="153"/>
      <c r="D97" s="153"/>
      <c r="E97" s="55"/>
      <c r="F97" s="55"/>
      <c r="G97" s="34"/>
      <c r="H97" s="34"/>
      <c r="I97" s="32"/>
      <c r="J97" s="56">
        <f>ROUND(J96,0)</f>
        <v>25</v>
      </c>
      <c r="K97" s="32" t="s">
        <v>10</v>
      </c>
    </row>
    <row r="98" spans="1:30" s="41" customFormat="1">
      <c r="B98" s="155"/>
      <c r="C98" s="155"/>
      <c r="D98" s="155"/>
      <c r="E98" s="24"/>
      <c r="F98" s="34"/>
      <c r="G98" s="34"/>
      <c r="H98" s="34"/>
      <c r="I98" s="39"/>
      <c r="J98" s="32"/>
      <c r="K98" s="32"/>
    </row>
    <row r="99" spans="1:30" s="41" customFormat="1">
      <c r="B99" s="155" t="s">
        <v>309</v>
      </c>
      <c r="C99" s="155"/>
      <c r="D99" s="155"/>
      <c r="E99" s="54"/>
      <c r="F99" s="54"/>
      <c r="G99" s="34"/>
      <c r="H99" s="34"/>
      <c r="I99" s="32"/>
      <c r="J99" s="34"/>
      <c r="K99" s="33"/>
    </row>
    <row r="100" spans="1:30" s="41" customFormat="1">
      <c r="B100" s="154" t="s">
        <v>144</v>
      </c>
      <c r="C100" s="154"/>
      <c r="D100" s="154"/>
      <c r="E100" s="55"/>
      <c r="F100" s="55"/>
      <c r="G100" s="34"/>
      <c r="H100" s="34"/>
      <c r="I100" s="32"/>
      <c r="J100" s="56">
        <f>+J22</f>
        <v>0</v>
      </c>
      <c r="K100" s="33"/>
    </row>
    <row r="101" spans="1:30" s="41" customFormat="1">
      <c r="B101" s="154" t="s">
        <v>145</v>
      </c>
      <c r="C101" s="154"/>
      <c r="D101" s="154"/>
      <c r="E101" s="55"/>
      <c r="F101" s="55"/>
      <c r="G101" s="34"/>
      <c r="H101" s="34"/>
      <c r="I101" s="32"/>
      <c r="J101" s="56">
        <f>+J100*0.1</f>
        <v>0</v>
      </c>
      <c r="K101" s="33"/>
    </row>
    <row r="102" spans="1:30" s="41" customFormat="1">
      <c r="B102" s="153" t="s">
        <v>143</v>
      </c>
      <c r="C102" s="153"/>
      <c r="D102" s="153"/>
      <c r="E102" s="55"/>
      <c r="F102" s="55"/>
      <c r="G102" s="34"/>
      <c r="H102" s="34"/>
      <c r="I102" s="32"/>
      <c r="J102" s="56">
        <f>SUM(J100:J101)</f>
        <v>0</v>
      </c>
      <c r="K102" s="32"/>
    </row>
    <row r="103" spans="1:30" s="41" customFormat="1">
      <c r="B103" s="153" t="s">
        <v>143</v>
      </c>
      <c r="C103" s="153"/>
      <c r="D103" s="153"/>
      <c r="E103" s="55"/>
      <c r="F103" s="55"/>
      <c r="G103" s="34"/>
      <c r="H103" s="34"/>
      <c r="I103" s="32"/>
      <c r="J103" s="56">
        <f>ROUND(J102,0)</f>
        <v>0</v>
      </c>
      <c r="K103" s="32" t="s">
        <v>21</v>
      </c>
    </row>
    <row r="104" spans="1:30" s="41" customFormat="1">
      <c r="B104" s="154"/>
      <c r="C104" s="154"/>
      <c r="D104" s="154"/>
      <c r="E104" s="24"/>
      <c r="F104" s="24"/>
      <c r="G104" s="34"/>
      <c r="H104" s="34"/>
      <c r="I104" s="32"/>
      <c r="J104" s="56"/>
    </row>
    <row r="105" spans="1:30" s="41" customFormat="1">
      <c r="B105" s="154"/>
      <c r="C105" s="154"/>
      <c r="D105" s="154"/>
      <c r="E105" s="24"/>
      <c r="F105" s="24"/>
      <c r="G105" s="141"/>
      <c r="H105" s="141"/>
      <c r="I105" s="141"/>
      <c r="J105" s="56"/>
      <c r="K105" s="33"/>
    </row>
    <row r="106" spans="1:30" s="41" customFormat="1">
      <c r="B106" s="154"/>
      <c r="C106" s="154"/>
      <c r="D106" s="154"/>
      <c r="E106" s="54"/>
      <c r="F106" s="54"/>
      <c r="G106" s="54"/>
      <c r="H106" s="34"/>
      <c r="I106" s="32"/>
      <c r="J106" s="56"/>
      <c r="K106" s="33"/>
    </row>
    <row r="107" spans="1:30">
      <c r="B107" s="33"/>
      <c r="C107" s="32"/>
      <c r="D107" s="32"/>
      <c r="E107" s="34"/>
      <c r="F107" s="34"/>
      <c r="G107" s="34"/>
      <c r="H107" s="34"/>
      <c r="I107" s="32"/>
      <c r="J107" s="34"/>
      <c r="K107" s="34"/>
    </row>
    <row r="108" spans="1:30">
      <c r="B108" s="155"/>
      <c r="C108" s="155"/>
      <c r="D108" s="155"/>
      <c r="E108" s="24"/>
      <c r="F108" s="24"/>
      <c r="G108" s="34"/>
      <c r="H108" s="34"/>
      <c r="I108" s="32"/>
      <c r="J108" s="34"/>
      <c r="K108" s="34"/>
    </row>
    <row r="109" spans="1:30">
      <c r="B109" s="154"/>
      <c r="C109" s="154"/>
      <c r="D109" s="154"/>
      <c r="E109" s="24"/>
      <c r="F109" s="24"/>
      <c r="G109" s="141"/>
      <c r="H109" s="141"/>
      <c r="I109" s="141"/>
      <c r="J109" s="56"/>
      <c r="K109" s="32"/>
    </row>
    <row r="110" spans="1:30" s="34" customFormat="1">
      <c r="A110" s="58"/>
      <c r="B110" s="33"/>
      <c r="C110" s="32"/>
      <c r="D110" s="32"/>
      <c r="I110" s="32"/>
      <c r="J110" s="56"/>
      <c r="L110" s="23"/>
      <c r="M110" s="23"/>
      <c r="N110" s="23"/>
      <c r="O110" s="23"/>
      <c r="P110" s="23"/>
      <c r="Q110" s="23"/>
      <c r="R110" s="23"/>
      <c r="S110" s="23"/>
      <c r="T110" s="23"/>
      <c r="U110" s="23"/>
      <c r="V110" s="23"/>
      <c r="W110" s="23"/>
      <c r="X110" s="23"/>
      <c r="Y110" s="23"/>
      <c r="Z110" s="23"/>
      <c r="AA110" s="23"/>
      <c r="AB110" s="23"/>
      <c r="AC110" s="23"/>
      <c r="AD110" s="23"/>
    </row>
    <row r="111" spans="1:30" s="34" customFormat="1">
      <c r="A111" s="58"/>
      <c r="B111" s="33"/>
      <c r="C111" s="32"/>
      <c r="D111" s="32"/>
      <c r="I111" s="32"/>
      <c r="J111" s="56"/>
      <c r="K111" s="32"/>
      <c r="L111" s="23"/>
      <c r="M111" s="23"/>
      <c r="N111" s="23"/>
      <c r="O111" s="23"/>
      <c r="P111" s="23"/>
      <c r="Q111" s="23"/>
      <c r="R111" s="23"/>
      <c r="S111" s="23"/>
      <c r="T111" s="23"/>
      <c r="U111" s="23"/>
      <c r="V111" s="23"/>
      <c r="W111" s="23"/>
      <c r="X111" s="23"/>
      <c r="Y111" s="23"/>
      <c r="Z111" s="23"/>
      <c r="AA111" s="23"/>
      <c r="AB111" s="23"/>
      <c r="AC111" s="23"/>
      <c r="AD111" s="23"/>
    </row>
    <row r="112" spans="1:30">
      <c r="J112" s="56"/>
    </row>
  </sheetData>
  <mergeCells count="137">
    <mergeCell ref="G105:I105"/>
    <mergeCell ref="B106:D106"/>
    <mergeCell ref="B108:D108"/>
    <mergeCell ref="B109:D109"/>
    <mergeCell ref="G109:I109"/>
    <mergeCell ref="B99:D99"/>
    <mergeCell ref="B100:D100"/>
    <mergeCell ref="B101:D101"/>
    <mergeCell ref="B104:D104"/>
    <mergeCell ref="B105:D105"/>
    <mergeCell ref="B102:D102"/>
    <mergeCell ref="B103:D103"/>
    <mergeCell ref="B93:D93"/>
    <mergeCell ref="B94:D94"/>
    <mergeCell ref="B95:D95"/>
    <mergeCell ref="B96:D96"/>
    <mergeCell ref="B97:D97"/>
    <mergeCell ref="B98:D98"/>
    <mergeCell ref="C84:E84"/>
    <mergeCell ref="F84:G84"/>
    <mergeCell ref="B85:D85"/>
    <mergeCell ref="B88:E88"/>
    <mergeCell ref="B89:D89"/>
    <mergeCell ref="B90:D90"/>
    <mergeCell ref="C81:E81"/>
    <mergeCell ref="F81:G81"/>
    <mergeCell ref="C82:E82"/>
    <mergeCell ref="F82:G82"/>
    <mergeCell ref="C83:E83"/>
    <mergeCell ref="F83:G83"/>
    <mergeCell ref="C78:E78"/>
    <mergeCell ref="F78:G78"/>
    <mergeCell ref="C79:E79"/>
    <mergeCell ref="F79:G79"/>
    <mergeCell ref="C80:E80"/>
    <mergeCell ref="F80:G80"/>
    <mergeCell ref="C75:E75"/>
    <mergeCell ref="F75:G75"/>
    <mergeCell ref="C76:E76"/>
    <mergeCell ref="F76:G76"/>
    <mergeCell ref="C77:E77"/>
    <mergeCell ref="F77:G77"/>
    <mergeCell ref="C72:E72"/>
    <mergeCell ref="F72:G72"/>
    <mergeCell ref="C73:E73"/>
    <mergeCell ref="F73:G73"/>
    <mergeCell ref="C74:E74"/>
    <mergeCell ref="F74:G74"/>
    <mergeCell ref="C69:E69"/>
    <mergeCell ref="F69:G69"/>
    <mergeCell ref="C70:E70"/>
    <mergeCell ref="F70:G70"/>
    <mergeCell ref="C71:E71"/>
    <mergeCell ref="F71:G71"/>
    <mergeCell ref="C66:E66"/>
    <mergeCell ref="F66:G66"/>
    <mergeCell ref="C67:E67"/>
    <mergeCell ref="F67:G67"/>
    <mergeCell ref="C68:E68"/>
    <mergeCell ref="F68:G68"/>
    <mergeCell ref="C63:E63"/>
    <mergeCell ref="F63:G63"/>
    <mergeCell ref="C64:E64"/>
    <mergeCell ref="F64:G64"/>
    <mergeCell ref="C65:E65"/>
    <mergeCell ref="F65:G65"/>
    <mergeCell ref="C60:E60"/>
    <mergeCell ref="F60:G60"/>
    <mergeCell ref="C61:E61"/>
    <mergeCell ref="F61:G61"/>
    <mergeCell ref="C62:E62"/>
    <mergeCell ref="F62:G62"/>
    <mergeCell ref="C57:E57"/>
    <mergeCell ref="F57:G57"/>
    <mergeCell ref="C58:E58"/>
    <mergeCell ref="F58:G58"/>
    <mergeCell ref="C59:E59"/>
    <mergeCell ref="F59:G59"/>
    <mergeCell ref="C54:E54"/>
    <mergeCell ref="F54:G54"/>
    <mergeCell ref="C55:E55"/>
    <mergeCell ref="F55:G55"/>
    <mergeCell ref="C56:E56"/>
    <mergeCell ref="F56:G56"/>
    <mergeCell ref="C51:E51"/>
    <mergeCell ref="F51:G51"/>
    <mergeCell ref="C52:E52"/>
    <mergeCell ref="F52:G52"/>
    <mergeCell ref="C53:E53"/>
    <mergeCell ref="F53:G53"/>
    <mergeCell ref="C48:E48"/>
    <mergeCell ref="F48:G48"/>
    <mergeCell ref="C49:E49"/>
    <mergeCell ref="F49:G49"/>
    <mergeCell ref="C50:E50"/>
    <mergeCell ref="F50:G50"/>
    <mergeCell ref="C45:E45"/>
    <mergeCell ref="F45:G45"/>
    <mergeCell ref="C46:E46"/>
    <mergeCell ref="F46:G46"/>
    <mergeCell ref="C47:E47"/>
    <mergeCell ref="F47:G47"/>
    <mergeCell ref="C42:E42"/>
    <mergeCell ref="F42:G42"/>
    <mergeCell ref="C43:E43"/>
    <mergeCell ref="F43:G43"/>
    <mergeCell ref="C44:E44"/>
    <mergeCell ref="F44:G44"/>
    <mergeCell ref="C40:E40"/>
    <mergeCell ref="F40:G40"/>
    <mergeCell ref="C41:E41"/>
    <mergeCell ref="F41:G41"/>
    <mergeCell ref="C36:E36"/>
    <mergeCell ref="F36:G36"/>
    <mergeCell ref="C37:E37"/>
    <mergeCell ref="F37:G37"/>
    <mergeCell ref="C38:E38"/>
    <mergeCell ref="F38:G38"/>
    <mergeCell ref="C27:D27"/>
    <mergeCell ref="B32:J32"/>
    <mergeCell ref="C34:E34"/>
    <mergeCell ref="F34:G34"/>
    <mergeCell ref="C35:E35"/>
    <mergeCell ref="F35:G35"/>
    <mergeCell ref="B15:K15"/>
    <mergeCell ref="C25:D25"/>
    <mergeCell ref="C39:E39"/>
    <mergeCell ref="F39:G39"/>
    <mergeCell ref="E9:K9"/>
    <mergeCell ref="B13:B14"/>
    <mergeCell ref="C13:C14"/>
    <mergeCell ref="D13:D14"/>
    <mergeCell ref="E13:E14"/>
    <mergeCell ref="G13:I13"/>
    <mergeCell ref="J13:J14"/>
    <mergeCell ref="K13:K14"/>
    <mergeCell ref="C26:D26"/>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77B841-FD31-430D-BBD3-7550FB11B180}">
  <sheetPr>
    <tabColor rgb="FFFFFF00"/>
  </sheetPr>
  <dimension ref="B2:K108"/>
  <sheetViews>
    <sheetView topLeftCell="A53" zoomScale="53" workbookViewId="0">
      <selection activeCell="I56" sqref="I56"/>
    </sheetView>
  </sheetViews>
  <sheetFormatPr defaultColWidth="8.90625" defaultRowHeight="21.5"/>
  <cols>
    <col min="1" max="1" width="8.90625" style="23"/>
    <col min="2" max="2" width="29.90625" style="22" customWidth="1"/>
    <col min="3" max="3" width="21.90625" style="21" customWidth="1"/>
    <col min="4" max="4" width="23.453125" style="21" customWidth="1"/>
    <col min="5" max="5" width="47.08984375" style="23" customWidth="1"/>
    <col min="6" max="6" width="14.90625" style="23" customWidth="1"/>
    <col min="7" max="7" width="12.90625" style="23" customWidth="1"/>
    <col min="8" max="8" width="13.54296875" style="23" customWidth="1"/>
    <col min="9" max="9" width="14.90625" style="23" customWidth="1"/>
    <col min="10" max="10" width="19.90625" style="23" customWidth="1"/>
    <col min="11" max="11" width="35" style="22" customWidth="1"/>
    <col min="12" max="16384" width="8.90625" style="23"/>
  </cols>
  <sheetData>
    <row r="2" spans="2:11" ht="42" customHeight="1">
      <c r="B2" s="24" t="s">
        <v>99</v>
      </c>
      <c r="C2" s="36" t="s">
        <v>251</v>
      </c>
    </row>
    <row r="3" spans="2:11" ht="21" customHeight="1">
      <c r="B3" s="24" t="s">
        <v>100</v>
      </c>
      <c r="C3" s="25"/>
    </row>
    <row r="4" spans="2:11" ht="21" customHeight="1">
      <c r="B4" s="24" t="s">
        <v>101</v>
      </c>
      <c r="C4" s="32" t="s">
        <v>216</v>
      </c>
      <c r="E4" s="23" t="s">
        <v>253</v>
      </c>
    </row>
    <row r="5" spans="2:11" ht="21" customHeight="1">
      <c r="B5" s="24" t="s">
        <v>102</v>
      </c>
      <c r="C5" s="25" t="s">
        <v>252</v>
      </c>
    </row>
    <row r="6" spans="2:11" ht="21" customHeight="1">
      <c r="B6" s="24" t="s">
        <v>103</v>
      </c>
      <c r="C6" s="25"/>
    </row>
    <row r="7" spans="2:11" ht="21" customHeight="1">
      <c r="B7" s="24" t="s">
        <v>104</v>
      </c>
      <c r="C7" s="25">
        <v>4</v>
      </c>
    </row>
    <row r="8" spans="2:11" ht="21" customHeight="1">
      <c r="B8" s="24" t="s">
        <v>105</v>
      </c>
      <c r="C8" s="25" t="s">
        <v>218</v>
      </c>
    </row>
    <row r="9" spans="2:11" ht="41.4" customHeight="1">
      <c r="B9" s="26" t="s">
        <v>106</v>
      </c>
      <c r="C9" s="25">
        <f>C7+1</f>
        <v>5</v>
      </c>
      <c r="E9" s="135"/>
      <c r="F9" s="135"/>
      <c r="G9" s="135"/>
      <c r="H9" s="135"/>
      <c r="I9" s="135"/>
      <c r="J9" s="135"/>
      <c r="K9" s="135"/>
    </row>
    <row r="10" spans="2:11" ht="21" customHeight="1">
      <c r="B10" s="24" t="s">
        <v>107</v>
      </c>
      <c r="C10" s="25" t="s">
        <v>217</v>
      </c>
      <c r="J10" s="27"/>
    </row>
    <row r="11" spans="2:11" ht="21" customHeight="1">
      <c r="B11" s="24" t="s">
        <v>108</v>
      </c>
      <c r="C11" s="25" t="s">
        <v>218</v>
      </c>
    </row>
    <row r="12" spans="2:11">
      <c r="B12" s="28"/>
      <c r="C12" s="29"/>
    </row>
    <row r="13" spans="2:11" ht="15" customHeight="1">
      <c r="B13" s="136" t="s">
        <v>109</v>
      </c>
      <c r="C13" s="136" t="s">
        <v>110</v>
      </c>
      <c r="D13" s="136" t="s">
        <v>111</v>
      </c>
      <c r="E13" s="136" t="s">
        <v>112</v>
      </c>
      <c r="F13" s="30"/>
      <c r="G13" s="136" t="s">
        <v>113</v>
      </c>
      <c r="H13" s="136"/>
      <c r="I13" s="136"/>
      <c r="J13" s="136" t="s">
        <v>114</v>
      </c>
      <c r="K13" s="136" t="s">
        <v>115</v>
      </c>
    </row>
    <row r="14" spans="2:11" ht="15" customHeight="1">
      <c r="B14" s="136"/>
      <c r="C14" s="136"/>
      <c r="D14" s="136"/>
      <c r="E14" s="136"/>
      <c r="F14" s="30" t="s">
        <v>116</v>
      </c>
      <c r="G14" s="30" t="s">
        <v>117</v>
      </c>
      <c r="H14" s="30" t="s">
        <v>118</v>
      </c>
      <c r="I14" s="30" t="s">
        <v>119</v>
      </c>
      <c r="J14" s="136"/>
      <c r="K14" s="136"/>
    </row>
    <row r="15" spans="2:11" ht="18.649999999999999" customHeight="1">
      <c r="B15" s="132" t="s">
        <v>120</v>
      </c>
      <c r="C15" s="132"/>
      <c r="D15" s="132"/>
      <c r="E15" s="132"/>
      <c r="F15" s="132"/>
      <c r="G15" s="132"/>
      <c r="H15" s="132"/>
      <c r="I15" s="132"/>
      <c r="J15" s="132"/>
      <c r="K15" s="132"/>
    </row>
    <row r="16" spans="2:11" ht="56.15" customHeight="1">
      <c r="B16" s="31"/>
      <c r="C16" s="32"/>
      <c r="D16" s="31"/>
      <c r="E16" s="32"/>
      <c r="F16" s="32"/>
      <c r="G16" s="32"/>
      <c r="H16" s="32"/>
      <c r="I16" s="32"/>
      <c r="J16" s="32"/>
      <c r="K16" s="32" t="s">
        <v>250</v>
      </c>
    </row>
    <row r="17" spans="2:11" ht="56.15" customHeight="1">
      <c r="B17" s="31"/>
      <c r="C17" s="32"/>
      <c r="D17" s="32"/>
      <c r="E17" s="32"/>
      <c r="F17" s="32"/>
      <c r="G17" s="32"/>
      <c r="H17" s="32"/>
      <c r="I17" s="33"/>
      <c r="J17" s="32"/>
      <c r="K17" s="32"/>
    </row>
    <row r="18" spans="2:11" ht="34.75" customHeight="1">
      <c r="B18" s="31"/>
      <c r="C18" s="32"/>
      <c r="D18" s="32"/>
      <c r="E18" s="34"/>
      <c r="F18" s="32"/>
      <c r="G18" s="32"/>
      <c r="H18" s="34"/>
      <c r="I18" s="34"/>
      <c r="J18" s="32"/>
      <c r="K18" s="32"/>
    </row>
    <row r="19" spans="2:11">
      <c r="B19" s="31"/>
      <c r="C19" s="32"/>
      <c r="D19" s="32"/>
      <c r="E19" s="34"/>
      <c r="F19" s="32"/>
      <c r="G19" s="32"/>
      <c r="H19" s="34"/>
      <c r="I19" s="34"/>
      <c r="J19" s="32"/>
      <c r="K19" s="32"/>
    </row>
    <row r="20" spans="2:11">
      <c r="B20" s="33"/>
      <c r="C20" s="32"/>
      <c r="D20" s="32"/>
      <c r="E20" s="34"/>
      <c r="F20" s="34"/>
      <c r="G20" s="34"/>
      <c r="H20" s="34"/>
      <c r="I20" s="34"/>
      <c r="J20" s="34"/>
      <c r="K20" s="33"/>
    </row>
    <row r="21" spans="2:11">
      <c r="B21" s="33"/>
      <c r="C21" s="32"/>
      <c r="D21" s="32"/>
      <c r="E21" s="34"/>
      <c r="F21" s="34"/>
      <c r="G21" s="34"/>
      <c r="H21" s="34"/>
      <c r="I21" s="34"/>
      <c r="J21" s="34"/>
      <c r="K21" s="33"/>
    </row>
    <row r="22" spans="2:11" ht="22.5" customHeight="1">
      <c r="B22" s="35" t="s">
        <v>121</v>
      </c>
      <c r="C22" s="25"/>
      <c r="D22" s="25"/>
      <c r="E22" s="36"/>
      <c r="F22" s="36"/>
      <c r="G22" s="37"/>
      <c r="H22" s="34"/>
      <c r="I22" s="30"/>
      <c r="J22" s="38"/>
      <c r="K22" s="33"/>
    </row>
    <row r="23" spans="2:11" ht="22.5" customHeight="1">
      <c r="B23" s="35"/>
      <c r="C23" s="133" t="s">
        <v>230</v>
      </c>
      <c r="D23" s="133"/>
      <c r="E23" s="36"/>
      <c r="F23" s="36"/>
      <c r="G23" s="37"/>
      <c r="H23" s="34"/>
      <c r="I23" s="25" t="s">
        <v>14</v>
      </c>
      <c r="J23" s="38">
        <f>+J16</f>
        <v>0</v>
      </c>
      <c r="K23" s="33"/>
    </row>
    <row r="24" spans="2:11" ht="22.5" customHeight="1">
      <c r="B24" s="35"/>
      <c r="C24" s="134" t="s">
        <v>231</v>
      </c>
      <c r="D24" s="134"/>
      <c r="E24" s="31"/>
      <c r="F24" s="31"/>
      <c r="G24" s="32"/>
      <c r="H24" s="32"/>
      <c r="I24" s="25" t="s">
        <v>14</v>
      </c>
      <c r="J24" s="38">
        <f>+J17</f>
        <v>0</v>
      </c>
      <c r="K24" s="33"/>
    </row>
    <row r="25" spans="2:11" ht="22.5" customHeight="1">
      <c r="B25" s="35"/>
      <c r="C25" s="134" t="s">
        <v>232</v>
      </c>
      <c r="D25" s="134"/>
      <c r="E25" s="31"/>
      <c r="F25" s="31"/>
      <c r="G25" s="32"/>
      <c r="H25" s="32"/>
      <c r="I25" s="25" t="s">
        <v>62</v>
      </c>
      <c r="J25" s="38">
        <f>+J18</f>
        <v>0</v>
      </c>
      <c r="K25" s="33"/>
    </row>
    <row r="26" spans="2:11" ht="22.5" customHeight="1">
      <c r="B26" s="35"/>
      <c r="C26" s="134"/>
      <c r="D26" s="134"/>
      <c r="E26" s="31"/>
      <c r="F26" s="31"/>
      <c r="G26" s="32"/>
      <c r="H26" s="32"/>
      <c r="I26" s="25" t="s">
        <v>62</v>
      </c>
      <c r="J26" s="38">
        <v>0</v>
      </c>
      <c r="K26" s="33"/>
    </row>
    <row r="27" spans="2:11" ht="22.5" customHeight="1">
      <c r="B27" s="35"/>
      <c r="C27" s="139"/>
      <c r="D27" s="139"/>
      <c r="E27" s="31"/>
      <c r="F27" s="31"/>
      <c r="G27" s="32"/>
      <c r="H27" s="32"/>
      <c r="I27" s="25" t="s">
        <v>62</v>
      </c>
      <c r="J27" s="38">
        <v>0</v>
      </c>
      <c r="K27" s="33"/>
    </row>
    <row r="28" spans="2:11" ht="22.5" customHeight="1">
      <c r="B28" s="35"/>
      <c r="C28" s="134"/>
      <c r="D28" s="134"/>
      <c r="E28" s="31"/>
      <c r="F28" s="31"/>
      <c r="G28" s="32"/>
      <c r="H28" s="32"/>
      <c r="I28" s="25" t="s">
        <v>17</v>
      </c>
      <c r="J28" s="38">
        <v>0</v>
      </c>
      <c r="K28" s="33"/>
    </row>
    <row r="29" spans="2:11" ht="22.5" customHeight="1">
      <c r="B29" s="33"/>
      <c r="C29" s="141"/>
      <c r="D29" s="141"/>
      <c r="E29" s="34"/>
      <c r="F29" s="34"/>
      <c r="G29" s="34"/>
      <c r="H29" s="34"/>
      <c r="I29" s="34"/>
      <c r="J29" s="38"/>
      <c r="K29" s="33"/>
    </row>
    <row r="30" spans="2:11" ht="21.65" customHeight="1">
      <c r="B30" s="33"/>
      <c r="C30" s="34"/>
      <c r="D30" s="34"/>
      <c r="E30" s="34"/>
      <c r="F30" s="34"/>
      <c r="G30" s="34"/>
      <c r="H30" s="34"/>
      <c r="I30" s="34"/>
      <c r="J30" s="38"/>
      <c r="K30" s="39"/>
    </row>
    <row r="31" spans="2:11" ht="21.65" customHeight="1">
      <c r="B31" s="31"/>
      <c r="C31" s="34"/>
      <c r="D31" s="34"/>
      <c r="E31" s="34"/>
      <c r="F31" s="34"/>
      <c r="G31" s="34"/>
      <c r="H31" s="34"/>
      <c r="I31" s="34"/>
      <c r="J31" s="38"/>
      <c r="K31" s="39"/>
    </row>
    <row r="32" spans="2:11">
      <c r="B32" s="31"/>
      <c r="C32" s="31"/>
      <c r="D32" s="31"/>
      <c r="E32" s="31"/>
      <c r="F32" s="31"/>
      <c r="G32" s="34"/>
      <c r="H32" s="34"/>
      <c r="I32" s="34"/>
      <c r="J32" s="39"/>
      <c r="K32" s="33"/>
    </row>
    <row r="33" spans="2:11">
      <c r="B33" s="33"/>
      <c r="C33" s="32"/>
      <c r="D33" s="32"/>
      <c r="E33" s="34"/>
      <c r="F33" s="34"/>
      <c r="G33" s="34"/>
      <c r="H33" s="34"/>
      <c r="I33" s="34"/>
      <c r="J33" s="34"/>
      <c r="K33" s="33"/>
    </row>
    <row r="34" spans="2:11" ht="23">
      <c r="B34" s="142" t="s">
        <v>122</v>
      </c>
      <c r="C34" s="142"/>
      <c r="D34" s="142"/>
      <c r="E34" s="142"/>
      <c r="F34" s="142"/>
      <c r="G34" s="142"/>
      <c r="H34" s="142"/>
      <c r="I34" s="142"/>
      <c r="J34" s="142"/>
      <c r="K34" s="33"/>
    </row>
    <row r="35" spans="2:11">
      <c r="B35" s="32"/>
      <c r="C35" s="32"/>
      <c r="D35" s="32"/>
      <c r="E35" s="34"/>
      <c r="F35" s="34"/>
      <c r="G35" s="34"/>
      <c r="H35" s="34"/>
      <c r="I35" s="34"/>
      <c r="J35" s="34"/>
      <c r="K35" s="33"/>
    </row>
    <row r="36" spans="2:11" s="41" customFormat="1" ht="29.15" customHeight="1">
      <c r="B36" s="36" t="s">
        <v>0</v>
      </c>
      <c r="C36" s="140" t="s">
        <v>1</v>
      </c>
      <c r="D36" s="140"/>
      <c r="E36" s="140"/>
      <c r="F36" s="140" t="s">
        <v>2</v>
      </c>
      <c r="G36" s="140"/>
      <c r="H36" s="25" t="s">
        <v>3</v>
      </c>
      <c r="I36" s="25" t="s">
        <v>4</v>
      </c>
      <c r="J36" s="25" t="s">
        <v>123</v>
      </c>
      <c r="K36" s="25" t="s">
        <v>124</v>
      </c>
    </row>
    <row r="37" spans="2:11" s="41" customFormat="1" ht="162" customHeight="1">
      <c r="B37" s="42">
        <v>1</v>
      </c>
      <c r="C37" s="137" t="s">
        <v>183</v>
      </c>
      <c r="D37" s="137"/>
      <c r="E37" s="137"/>
      <c r="F37" s="138" t="s">
        <v>7</v>
      </c>
      <c r="G37" s="138"/>
      <c r="H37" s="43" t="s">
        <v>125</v>
      </c>
      <c r="I37" s="44"/>
      <c r="J37" s="45"/>
      <c r="K37" s="42"/>
    </row>
    <row r="38" spans="2:11" s="41" customFormat="1" ht="209.5" customHeight="1">
      <c r="B38" s="42">
        <v>2</v>
      </c>
      <c r="C38" s="137" t="s">
        <v>184</v>
      </c>
      <c r="D38" s="137"/>
      <c r="E38" s="137"/>
      <c r="F38" s="138" t="s">
        <v>9</v>
      </c>
      <c r="G38" s="138"/>
      <c r="H38" s="42" t="s">
        <v>10</v>
      </c>
      <c r="I38" s="42"/>
      <c r="J38" s="45"/>
      <c r="K38" s="42"/>
    </row>
    <row r="39" spans="2:11" s="41" customFormat="1" ht="236.5" customHeight="1">
      <c r="B39" s="42">
        <v>3</v>
      </c>
      <c r="C39" s="137" t="s">
        <v>185</v>
      </c>
      <c r="D39" s="137"/>
      <c r="E39" s="137"/>
      <c r="F39" s="138" t="s">
        <v>11</v>
      </c>
      <c r="G39" s="138"/>
      <c r="H39" s="42" t="s">
        <v>12</v>
      </c>
      <c r="I39" s="42"/>
      <c r="J39" s="45"/>
      <c r="K39" s="42"/>
    </row>
    <row r="40" spans="2:11" s="41" customFormat="1" ht="195" customHeight="1">
      <c r="B40" s="42">
        <v>4</v>
      </c>
      <c r="C40" s="137" t="s">
        <v>186</v>
      </c>
      <c r="D40" s="137"/>
      <c r="E40" s="137"/>
      <c r="F40" s="138" t="s">
        <v>13</v>
      </c>
      <c r="G40" s="138"/>
      <c r="H40" s="42" t="s">
        <v>14</v>
      </c>
      <c r="I40" s="42"/>
      <c r="J40" s="45"/>
      <c r="K40" s="42"/>
    </row>
    <row r="41" spans="2:11" s="41" customFormat="1" ht="88.4" customHeight="1">
      <c r="B41" s="42">
        <v>5</v>
      </c>
      <c r="C41" s="137" t="s">
        <v>187</v>
      </c>
      <c r="D41" s="137"/>
      <c r="E41" s="137"/>
      <c r="F41" s="138" t="s">
        <v>15</v>
      </c>
      <c r="G41" s="138"/>
      <c r="H41" s="42" t="s">
        <v>10</v>
      </c>
      <c r="I41" s="44">
        <f>+J103</f>
        <v>0</v>
      </c>
      <c r="J41" s="45"/>
      <c r="K41" s="42"/>
    </row>
    <row r="42" spans="2:11" s="41" customFormat="1" ht="272.5" customHeight="1">
      <c r="B42" s="42">
        <v>6</v>
      </c>
      <c r="C42" s="137" t="s">
        <v>188</v>
      </c>
      <c r="D42" s="137"/>
      <c r="E42" s="137"/>
      <c r="F42" s="138" t="s">
        <v>16</v>
      </c>
      <c r="G42" s="138"/>
      <c r="H42" s="43" t="s">
        <v>17</v>
      </c>
      <c r="I42" s="44"/>
      <c r="J42" s="45"/>
      <c r="K42" s="42"/>
    </row>
    <row r="43" spans="2:11" s="41" customFormat="1" ht="192" customHeight="1">
      <c r="B43" s="42">
        <v>7</v>
      </c>
      <c r="C43" s="137" t="s">
        <v>189</v>
      </c>
      <c r="D43" s="137"/>
      <c r="E43" s="137"/>
      <c r="F43" s="138" t="s">
        <v>18</v>
      </c>
      <c r="G43" s="138"/>
      <c r="H43" s="43" t="s">
        <v>19</v>
      </c>
      <c r="I43" s="42"/>
      <c r="J43" s="45"/>
      <c r="K43" s="42"/>
    </row>
    <row r="44" spans="2:11" s="41" customFormat="1" ht="232.75" customHeight="1">
      <c r="B44" s="42">
        <v>8</v>
      </c>
      <c r="C44" s="137" t="s">
        <v>190</v>
      </c>
      <c r="D44" s="137"/>
      <c r="E44" s="137"/>
      <c r="F44" s="138" t="s">
        <v>182</v>
      </c>
      <c r="G44" s="138"/>
      <c r="H44" s="43" t="s">
        <v>21</v>
      </c>
      <c r="I44" s="42"/>
      <c r="J44" s="45"/>
      <c r="K44" s="42"/>
    </row>
    <row r="45" spans="2:11" s="41" customFormat="1" ht="292.5" customHeight="1">
      <c r="B45" s="42">
        <v>9</v>
      </c>
      <c r="C45" s="137" t="s">
        <v>191</v>
      </c>
      <c r="D45" s="137"/>
      <c r="E45" s="137"/>
      <c r="F45" s="138" t="s">
        <v>22</v>
      </c>
      <c r="G45" s="138"/>
      <c r="H45" s="43" t="s">
        <v>23</v>
      </c>
      <c r="I45" s="42"/>
      <c r="J45" s="45"/>
      <c r="K45" s="42"/>
    </row>
    <row r="46" spans="2:11" s="41" customFormat="1" ht="262.64999999999998" customHeight="1">
      <c r="B46" s="42">
        <v>10</v>
      </c>
      <c r="C46" s="137" t="s">
        <v>192</v>
      </c>
      <c r="D46" s="137"/>
      <c r="E46" s="137"/>
      <c r="F46" s="138" t="s">
        <v>24</v>
      </c>
      <c r="G46" s="138"/>
      <c r="H46" s="43" t="s">
        <v>23</v>
      </c>
      <c r="I46" s="42"/>
      <c r="J46" s="45"/>
      <c r="K46" s="42"/>
    </row>
    <row r="47" spans="2:11" s="41" customFormat="1" ht="249" customHeight="1">
      <c r="B47" s="42">
        <v>11</v>
      </c>
      <c r="C47" s="137" t="s">
        <v>193</v>
      </c>
      <c r="D47" s="137"/>
      <c r="E47" s="137"/>
      <c r="F47" s="138" t="s">
        <v>25</v>
      </c>
      <c r="G47" s="138"/>
      <c r="H47" s="43" t="s">
        <v>23</v>
      </c>
      <c r="I47" s="42"/>
      <c r="J47" s="45"/>
      <c r="K47" s="42"/>
    </row>
    <row r="48" spans="2:11" s="41" customFormat="1" ht="145.65" customHeight="1">
      <c r="B48" s="42">
        <v>12</v>
      </c>
      <c r="C48" s="137" t="s">
        <v>194</v>
      </c>
      <c r="D48" s="137"/>
      <c r="E48" s="137"/>
      <c r="F48" s="138" t="s">
        <v>26</v>
      </c>
      <c r="G48" s="138"/>
      <c r="H48" s="43" t="s">
        <v>23</v>
      </c>
      <c r="I48" s="42"/>
      <c r="J48" s="45"/>
      <c r="K48" s="42"/>
    </row>
    <row r="49" spans="2:11" s="41" customFormat="1" ht="282.64999999999998" customHeight="1">
      <c r="B49" s="42">
        <v>13</v>
      </c>
      <c r="C49" s="137" t="s">
        <v>195</v>
      </c>
      <c r="D49" s="137"/>
      <c r="E49" s="137"/>
      <c r="F49" s="138" t="s">
        <v>27</v>
      </c>
      <c r="G49" s="138"/>
      <c r="H49" s="43" t="s">
        <v>23</v>
      </c>
      <c r="I49" s="42"/>
      <c r="J49" s="45"/>
      <c r="K49" s="42"/>
    </row>
    <row r="50" spans="2:11" s="41" customFormat="1" ht="166.75" customHeight="1">
      <c r="B50" s="42">
        <v>14</v>
      </c>
      <c r="C50" s="137" t="s">
        <v>196</v>
      </c>
      <c r="D50" s="137"/>
      <c r="E50" s="137"/>
      <c r="F50" s="138" t="s">
        <v>28</v>
      </c>
      <c r="G50" s="138"/>
      <c r="H50" s="43" t="s">
        <v>23</v>
      </c>
      <c r="I50" s="42"/>
      <c r="J50" s="45"/>
      <c r="K50" s="42"/>
    </row>
    <row r="51" spans="2:11" s="41" customFormat="1" ht="270.64999999999998" customHeight="1">
      <c r="B51" s="42">
        <v>15</v>
      </c>
      <c r="C51" s="137" t="s">
        <v>197</v>
      </c>
      <c r="D51" s="137"/>
      <c r="E51" s="137"/>
      <c r="F51" s="138" t="s">
        <v>29</v>
      </c>
      <c r="G51" s="138"/>
      <c r="H51" s="42" t="s">
        <v>10</v>
      </c>
      <c r="I51" s="42"/>
      <c r="J51" s="45"/>
      <c r="K51" s="42"/>
    </row>
    <row r="52" spans="2:11" s="41" customFormat="1" ht="200.5" customHeight="1">
      <c r="B52" s="42">
        <v>16</v>
      </c>
      <c r="C52" s="137" t="s">
        <v>198</v>
      </c>
      <c r="D52" s="137"/>
      <c r="E52" s="137"/>
      <c r="F52" s="138" t="s">
        <v>30</v>
      </c>
      <c r="G52" s="138"/>
      <c r="H52" s="42"/>
      <c r="I52" s="42"/>
      <c r="J52" s="45"/>
      <c r="K52" s="42"/>
    </row>
    <row r="53" spans="2:11" s="41" customFormat="1" ht="52.75" customHeight="1">
      <c r="B53" s="42">
        <v>17</v>
      </c>
      <c r="C53" s="143" t="s">
        <v>126</v>
      </c>
      <c r="D53" s="143"/>
      <c r="E53" s="143"/>
      <c r="F53" s="138" t="s">
        <v>127</v>
      </c>
      <c r="G53" s="138"/>
      <c r="H53" s="46"/>
      <c r="I53" s="42"/>
      <c r="J53" s="45"/>
      <c r="K53" s="42"/>
    </row>
    <row r="54" spans="2:11" s="41" customFormat="1" ht="87" customHeight="1">
      <c r="B54" s="42">
        <v>18</v>
      </c>
      <c r="C54" s="137" t="s">
        <v>199</v>
      </c>
      <c r="D54" s="137"/>
      <c r="E54" s="137"/>
      <c r="F54" s="138" t="s">
        <v>31</v>
      </c>
      <c r="G54" s="138"/>
      <c r="H54" s="42" t="s">
        <v>10</v>
      </c>
      <c r="I54" s="42"/>
      <c r="J54" s="45"/>
      <c r="K54" s="42"/>
    </row>
    <row r="55" spans="2:11" s="41" customFormat="1" ht="163.4" customHeight="1">
      <c r="B55" s="42">
        <v>19</v>
      </c>
      <c r="C55" s="137" t="s">
        <v>200</v>
      </c>
      <c r="D55" s="137"/>
      <c r="E55" s="137"/>
      <c r="F55" s="138" t="s">
        <v>32</v>
      </c>
      <c r="G55" s="138"/>
      <c r="H55" s="42" t="s">
        <v>10</v>
      </c>
      <c r="I55" s="44"/>
      <c r="J55" s="45"/>
      <c r="K55" s="32"/>
    </row>
    <row r="56" spans="2:11" s="41" customFormat="1" ht="122.4" customHeight="1">
      <c r="B56" s="42">
        <v>20</v>
      </c>
      <c r="C56" s="137" t="s">
        <v>201</v>
      </c>
      <c r="D56" s="137"/>
      <c r="E56" s="137"/>
      <c r="F56" s="138" t="s">
        <v>33</v>
      </c>
      <c r="G56" s="138"/>
      <c r="H56" s="42" t="s">
        <v>10</v>
      </c>
      <c r="I56" s="42">
        <f>+J18</f>
        <v>0</v>
      </c>
      <c r="J56" s="45"/>
      <c r="K56" s="42"/>
    </row>
    <row r="57" spans="2:11" s="41" customFormat="1" ht="103.75" customHeight="1">
      <c r="B57" s="42">
        <v>21</v>
      </c>
      <c r="C57" s="137" t="s">
        <v>202</v>
      </c>
      <c r="D57" s="137"/>
      <c r="E57" s="137"/>
      <c r="F57" s="138" t="s">
        <v>34</v>
      </c>
      <c r="G57" s="138"/>
      <c r="H57" s="42" t="s">
        <v>10</v>
      </c>
      <c r="I57" s="42"/>
      <c r="J57" s="45"/>
      <c r="K57" s="42"/>
    </row>
    <row r="58" spans="2:11" s="41" customFormat="1" ht="214.75" customHeight="1">
      <c r="B58" s="42">
        <v>22</v>
      </c>
      <c r="C58" s="137" t="s">
        <v>203</v>
      </c>
      <c r="D58" s="137"/>
      <c r="E58" s="137"/>
      <c r="F58" s="138" t="s">
        <v>35</v>
      </c>
      <c r="G58" s="138"/>
      <c r="H58" s="42" t="s">
        <v>10</v>
      </c>
      <c r="I58" s="42"/>
      <c r="J58" s="45"/>
      <c r="K58" s="42"/>
    </row>
    <row r="59" spans="2:11" s="41" customFormat="1" ht="32.15" customHeight="1">
      <c r="B59" s="42">
        <v>23</v>
      </c>
      <c r="C59" s="143" t="s">
        <v>128</v>
      </c>
      <c r="D59" s="143"/>
      <c r="E59" s="143"/>
      <c r="F59" s="138"/>
      <c r="G59" s="138"/>
      <c r="H59" s="35"/>
      <c r="I59" s="42"/>
      <c r="J59" s="45"/>
      <c r="K59" s="42"/>
    </row>
    <row r="60" spans="2:11" s="41" customFormat="1" ht="64.400000000000006" customHeight="1">
      <c r="B60" s="42">
        <v>24</v>
      </c>
      <c r="C60" s="137" t="s">
        <v>204</v>
      </c>
      <c r="D60" s="137"/>
      <c r="E60" s="137"/>
      <c r="F60" s="138" t="s">
        <v>36</v>
      </c>
      <c r="G60" s="138"/>
      <c r="H60" s="42"/>
      <c r="I60" s="42"/>
      <c r="J60" s="45"/>
      <c r="K60" s="33"/>
    </row>
    <row r="61" spans="2:11" s="41" customFormat="1" ht="102.65" customHeight="1">
      <c r="B61" s="42">
        <v>25</v>
      </c>
      <c r="C61" s="137" t="s">
        <v>205</v>
      </c>
      <c r="D61" s="137"/>
      <c r="E61" s="137"/>
      <c r="F61" s="138" t="s">
        <v>37</v>
      </c>
      <c r="G61" s="138"/>
      <c r="H61" s="43" t="s">
        <v>23</v>
      </c>
      <c r="I61" s="44">
        <f>+J16</f>
        <v>0</v>
      </c>
      <c r="J61" s="45"/>
      <c r="K61" s="32"/>
    </row>
    <row r="62" spans="2:11" s="41" customFormat="1" ht="216.65" customHeight="1">
      <c r="B62" s="42">
        <v>26</v>
      </c>
      <c r="C62" s="137" t="s">
        <v>206</v>
      </c>
      <c r="D62" s="137"/>
      <c r="E62" s="137"/>
      <c r="F62" s="138" t="s">
        <v>38</v>
      </c>
      <c r="G62" s="138"/>
      <c r="H62" s="43" t="s">
        <v>23</v>
      </c>
      <c r="I62" s="42"/>
      <c r="J62" s="45"/>
      <c r="K62" s="42"/>
    </row>
    <row r="63" spans="2:11" s="41" customFormat="1" ht="180.65" customHeight="1">
      <c r="B63" s="42">
        <v>27</v>
      </c>
      <c r="C63" s="137" t="s">
        <v>207</v>
      </c>
      <c r="D63" s="137"/>
      <c r="E63" s="137"/>
      <c r="F63" s="138" t="s">
        <v>39</v>
      </c>
      <c r="G63" s="138"/>
      <c r="H63" s="43" t="s">
        <v>23</v>
      </c>
      <c r="I63" s="42">
        <v>0</v>
      </c>
      <c r="J63" s="45"/>
      <c r="K63" s="42"/>
    </row>
    <row r="64" spans="2:11" s="41" customFormat="1" ht="153" customHeight="1">
      <c r="B64" s="42">
        <v>28</v>
      </c>
      <c r="C64" s="137" t="s">
        <v>40</v>
      </c>
      <c r="D64" s="137"/>
      <c r="E64" s="137"/>
      <c r="F64" s="138" t="s">
        <v>41</v>
      </c>
      <c r="G64" s="138"/>
      <c r="H64" s="43" t="s">
        <v>10</v>
      </c>
      <c r="I64" s="42"/>
      <c r="J64" s="45"/>
      <c r="K64" s="42"/>
    </row>
    <row r="65" spans="2:11" s="41" customFormat="1" ht="111.65" customHeight="1">
      <c r="B65" s="42">
        <v>29</v>
      </c>
      <c r="C65" s="137" t="s">
        <v>208</v>
      </c>
      <c r="D65" s="137"/>
      <c r="E65" s="137"/>
      <c r="F65" s="138" t="s">
        <v>42</v>
      </c>
      <c r="G65" s="138"/>
      <c r="H65" s="43" t="s">
        <v>10</v>
      </c>
      <c r="I65" s="44"/>
      <c r="J65" s="45"/>
      <c r="K65" s="42"/>
    </row>
    <row r="66" spans="2:11" s="41" customFormat="1" ht="241.75" customHeight="1">
      <c r="B66" s="42">
        <v>30</v>
      </c>
      <c r="C66" s="137" t="s">
        <v>209</v>
      </c>
      <c r="D66" s="137"/>
      <c r="E66" s="137"/>
      <c r="F66" s="138" t="s">
        <v>43</v>
      </c>
      <c r="G66" s="138"/>
      <c r="H66" s="43" t="s">
        <v>23</v>
      </c>
      <c r="I66" s="44"/>
      <c r="J66" s="45"/>
      <c r="K66" s="42"/>
    </row>
    <row r="67" spans="2:11" s="41" customFormat="1" ht="249" customHeight="1">
      <c r="B67" s="42">
        <v>31</v>
      </c>
      <c r="C67" s="137" t="s">
        <v>129</v>
      </c>
      <c r="D67" s="137"/>
      <c r="E67" s="137"/>
      <c r="F67" s="138" t="s">
        <v>44</v>
      </c>
      <c r="G67" s="138"/>
      <c r="H67" s="43" t="s">
        <v>45</v>
      </c>
      <c r="I67" s="44"/>
      <c r="J67" s="45"/>
      <c r="K67" s="42"/>
    </row>
    <row r="68" spans="2:11" s="41" customFormat="1" ht="138" customHeight="1">
      <c r="B68" s="42">
        <v>32</v>
      </c>
      <c r="C68" s="137" t="s">
        <v>210</v>
      </c>
      <c r="D68" s="137"/>
      <c r="E68" s="137"/>
      <c r="F68" s="138" t="s">
        <v>46</v>
      </c>
      <c r="G68" s="138"/>
      <c r="H68" s="43" t="s">
        <v>47</v>
      </c>
      <c r="I68" s="44"/>
      <c r="J68" s="45"/>
      <c r="K68" s="42"/>
    </row>
    <row r="69" spans="2:11" s="41" customFormat="1" ht="166.75" customHeight="1">
      <c r="B69" s="42">
        <v>33</v>
      </c>
      <c r="C69" s="137" t="s">
        <v>211</v>
      </c>
      <c r="D69" s="137"/>
      <c r="E69" s="137"/>
      <c r="F69" s="138" t="s">
        <v>48</v>
      </c>
      <c r="G69" s="138"/>
      <c r="H69" s="43" t="s">
        <v>45</v>
      </c>
      <c r="I69" s="44"/>
      <c r="J69" s="45"/>
      <c r="K69" s="42"/>
    </row>
    <row r="70" spans="2:11" s="41" customFormat="1" ht="165" customHeight="1">
      <c r="B70" s="42">
        <v>34</v>
      </c>
      <c r="C70" s="137" t="s">
        <v>212</v>
      </c>
      <c r="D70" s="137"/>
      <c r="E70" s="137"/>
      <c r="F70" s="138" t="s">
        <v>49</v>
      </c>
      <c r="G70" s="138"/>
      <c r="H70" s="43" t="s">
        <v>21</v>
      </c>
      <c r="I70" s="42"/>
      <c r="J70" s="45"/>
      <c r="K70" s="42"/>
    </row>
    <row r="71" spans="2:11" s="41" customFormat="1" ht="409.5" customHeight="1">
      <c r="B71" s="42">
        <v>35</v>
      </c>
      <c r="C71" s="137" t="s">
        <v>213</v>
      </c>
      <c r="D71" s="137"/>
      <c r="E71" s="137"/>
      <c r="F71" s="138" t="s">
        <v>50</v>
      </c>
      <c r="G71" s="138"/>
      <c r="H71" s="43" t="s">
        <v>17</v>
      </c>
      <c r="I71" s="42"/>
      <c r="J71" s="45"/>
      <c r="K71" s="42"/>
    </row>
    <row r="72" spans="2:11" s="41" customFormat="1" ht="201" customHeight="1">
      <c r="B72" s="42">
        <v>36</v>
      </c>
      <c r="C72" s="137" t="s">
        <v>214</v>
      </c>
      <c r="D72" s="137"/>
      <c r="E72" s="137"/>
      <c r="F72" s="138" t="s">
        <v>51</v>
      </c>
      <c r="G72" s="138"/>
      <c r="H72" s="42" t="s">
        <v>14</v>
      </c>
      <c r="I72" s="42"/>
      <c r="J72" s="45"/>
      <c r="K72" s="42"/>
    </row>
    <row r="73" spans="2:11" s="41" customFormat="1" ht="201" customHeight="1">
      <c r="B73" s="42">
        <v>37</v>
      </c>
      <c r="C73" s="137" t="s">
        <v>215</v>
      </c>
      <c r="D73" s="137"/>
      <c r="E73" s="137"/>
      <c r="F73" s="138" t="s">
        <v>52</v>
      </c>
      <c r="G73" s="138"/>
      <c r="H73" s="42" t="s">
        <v>14</v>
      </c>
      <c r="I73" s="42"/>
      <c r="J73" s="45"/>
      <c r="K73" s="42"/>
    </row>
    <row r="74" spans="2:11" s="41" customFormat="1" ht="141" customHeight="1">
      <c r="B74" s="42">
        <v>38</v>
      </c>
      <c r="C74" s="137" t="s">
        <v>53</v>
      </c>
      <c r="D74" s="137"/>
      <c r="E74" s="137"/>
      <c r="F74" s="144" t="s">
        <v>54</v>
      </c>
      <c r="G74" s="144"/>
      <c r="H74" s="42" t="s">
        <v>14</v>
      </c>
      <c r="I74" s="39"/>
      <c r="J74" s="45"/>
      <c r="K74" s="42"/>
    </row>
    <row r="75" spans="2:11" s="41" customFormat="1" ht="228.65" customHeight="1">
      <c r="B75" s="42">
        <v>39</v>
      </c>
      <c r="C75" s="137" t="s">
        <v>55</v>
      </c>
      <c r="D75" s="137"/>
      <c r="E75" s="137"/>
      <c r="F75" s="144" t="s">
        <v>56</v>
      </c>
      <c r="G75" s="144"/>
      <c r="H75" s="42" t="s">
        <v>14</v>
      </c>
      <c r="I75" s="39"/>
      <c r="J75" s="45"/>
      <c r="K75" s="42"/>
    </row>
    <row r="76" spans="2:11" s="41" customFormat="1" ht="228.65" customHeight="1">
      <c r="B76" s="42">
        <v>40</v>
      </c>
      <c r="C76" s="145" t="s">
        <v>130</v>
      </c>
      <c r="D76" s="145"/>
      <c r="E76" s="145"/>
      <c r="F76" s="144" t="s">
        <v>58</v>
      </c>
      <c r="G76" s="144"/>
      <c r="H76" s="42" t="s">
        <v>59</v>
      </c>
      <c r="I76" s="39"/>
      <c r="J76" s="45"/>
      <c r="K76" s="42"/>
    </row>
    <row r="77" spans="2:11" s="41" customFormat="1" ht="228.65" customHeight="1">
      <c r="B77" s="42">
        <v>41</v>
      </c>
      <c r="C77" s="137" t="s">
        <v>60</v>
      </c>
      <c r="D77" s="137"/>
      <c r="E77" s="137"/>
      <c r="F77" s="138" t="s">
        <v>61</v>
      </c>
      <c r="G77" s="138"/>
      <c r="H77" s="32" t="s">
        <v>62</v>
      </c>
      <c r="I77" s="42"/>
      <c r="J77" s="45"/>
      <c r="K77" s="42"/>
    </row>
    <row r="78" spans="2:11" s="41" customFormat="1" ht="201" customHeight="1">
      <c r="B78" s="42">
        <v>42</v>
      </c>
      <c r="C78" s="145" t="s">
        <v>63</v>
      </c>
      <c r="D78" s="145"/>
      <c r="E78" s="145"/>
      <c r="F78" s="138" t="s">
        <v>64</v>
      </c>
      <c r="G78" s="138"/>
      <c r="H78" s="32" t="s">
        <v>62</v>
      </c>
      <c r="I78" s="42"/>
      <c r="J78" s="45"/>
      <c r="K78" s="42"/>
    </row>
    <row r="79" spans="2:11" s="41" customFormat="1" ht="145.65" customHeight="1">
      <c r="B79" s="42">
        <v>43</v>
      </c>
      <c r="C79" s="137" t="s">
        <v>131</v>
      </c>
      <c r="D79" s="137"/>
      <c r="E79" s="137"/>
      <c r="F79" s="138" t="s">
        <v>64</v>
      </c>
      <c r="G79" s="138"/>
      <c r="H79" s="32" t="s">
        <v>23</v>
      </c>
      <c r="I79" s="42"/>
      <c r="J79" s="45"/>
      <c r="K79" s="42"/>
    </row>
    <row r="80" spans="2:11" s="41" customFormat="1" ht="161.5" customHeight="1">
      <c r="B80" s="42">
        <v>44</v>
      </c>
      <c r="C80" s="137" t="s">
        <v>132</v>
      </c>
      <c r="D80" s="137"/>
      <c r="E80" s="137"/>
      <c r="F80" s="138" t="s">
        <v>67</v>
      </c>
      <c r="G80" s="138"/>
      <c r="H80" s="32" t="s">
        <v>14</v>
      </c>
      <c r="I80" s="42"/>
      <c r="J80" s="45"/>
      <c r="K80" s="42"/>
    </row>
    <row r="81" spans="2:11" s="41" customFormat="1" ht="161.5" customHeight="1">
      <c r="B81" s="42">
        <v>45</v>
      </c>
      <c r="C81" s="137" t="s">
        <v>72</v>
      </c>
      <c r="D81" s="137"/>
      <c r="E81" s="137"/>
      <c r="F81" s="138" t="s">
        <v>73</v>
      </c>
      <c r="G81" s="138"/>
      <c r="H81" s="32" t="s">
        <v>68</v>
      </c>
      <c r="I81" s="42"/>
      <c r="J81" s="45"/>
      <c r="K81" s="42"/>
    </row>
    <row r="82" spans="2:11" s="41" customFormat="1" ht="136.4" customHeight="1">
      <c r="B82" s="42">
        <v>46</v>
      </c>
      <c r="C82" s="137" t="s">
        <v>133</v>
      </c>
      <c r="D82" s="137"/>
      <c r="E82" s="137"/>
      <c r="F82" s="138" t="s">
        <v>93</v>
      </c>
      <c r="G82" s="138"/>
      <c r="H82" s="32" t="s">
        <v>14</v>
      </c>
      <c r="I82" s="44">
        <v>0</v>
      </c>
      <c r="J82" s="45"/>
      <c r="K82" s="42"/>
    </row>
    <row r="83" spans="2:11" s="41" customFormat="1" ht="168" customHeight="1">
      <c r="B83" s="42">
        <v>47</v>
      </c>
      <c r="C83" s="137" t="s">
        <v>76</v>
      </c>
      <c r="D83" s="137"/>
      <c r="E83" s="137"/>
      <c r="F83" s="138" t="s">
        <v>77</v>
      </c>
      <c r="G83" s="138"/>
      <c r="H83" s="32" t="s">
        <v>59</v>
      </c>
      <c r="I83" s="44"/>
      <c r="J83" s="45"/>
      <c r="K83" s="42">
        <v>0</v>
      </c>
    </row>
    <row r="84" spans="2:11" s="41" customFormat="1" ht="176.4" customHeight="1">
      <c r="B84" s="42">
        <v>48</v>
      </c>
      <c r="C84" s="137" t="s">
        <v>134</v>
      </c>
      <c r="D84" s="137"/>
      <c r="E84" s="137"/>
      <c r="F84" s="146" t="s">
        <v>70</v>
      </c>
      <c r="G84" s="147"/>
      <c r="H84" s="31" t="s">
        <v>135</v>
      </c>
      <c r="I84" s="47"/>
      <c r="J84" s="47"/>
      <c r="K84" s="47"/>
    </row>
    <row r="85" spans="2:11" s="41" customFormat="1" ht="162.65" customHeight="1">
      <c r="B85" s="42">
        <v>49</v>
      </c>
      <c r="C85" s="145" t="s">
        <v>74</v>
      </c>
      <c r="D85" s="145"/>
      <c r="E85" s="145"/>
      <c r="F85" s="146" t="s">
        <v>136</v>
      </c>
      <c r="G85" s="147"/>
      <c r="H85" s="31" t="s">
        <v>12</v>
      </c>
      <c r="I85" s="31"/>
      <c r="J85" s="31"/>
      <c r="K85" s="31"/>
    </row>
    <row r="86" spans="2:11" s="41" customFormat="1" ht="196.4" customHeight="1">
      <c r="B86" s="42">
        <v>50</v>
      </c>
      <c r="C86" s="145" t="s">
        <v>82</v>
      </c>
      <c r="D86" s="145"/>
      <c r="E86" s="145"/>
      <c r="F86" s="146" t="s">
        <v>95</v>
      </c>
      <c r="G86" s="147"/>
      <c r="H86" s="31" t="s">
        <v>135</v>
      </c>
      <c r="I86" s="31"/>
      <c r="J86" s="31"/>
      <c r="K86" s="31"/>
    </row>
    <row r="87" spans="2:11" s="41" customFormat="1" ht="23">
      <c r="B87" s="149" t="s">
        <v>137</v>
      </c>
      <c r="C87" s="150"/>
      <c r="D87" s="151"/>
      <c r="E87" s="48" t="s">
        <v>138</v>
      </c>
      <c r="F87" s="48"/>
      <c r="G87" s="48" t="s">
        <v>139</v>
      </c>
      <c r="H87" s="48" t="s">
        <v>140</v>
      </c>
      <c r="I87" s="46" t="s">
        <v>141</v>
      </c>
      <c r="J87" s="48" t="s">
        <v>4</v>
      </c>
      <c r="K87" s="48" t="s">
        <v>3</v>
      </c>
    </row>
    <row r="88" spans="2:11" s="41" customFormat="1" ht="23">
      <c r="B88" s="46"/>
      <c r="C88" s="46"/>
      <c r="D88" s="46"/>
      <c r="E88" s="48"/>
      <c r="F88" s="48"/>
      <c r="G88" s="48"/>
      <c r="H88" s="48"/>
      <c r="I88" s="46"/>
      <c r="J88" s="48"/>
      <c r="K88" s="48"/>
    </row>
    <row r="89" spans="2:11" s="41" customFormat="1" ht="14.4" customHeight="1">
      <c r="B89" s="49"/>
      <c r="C89" s="46"/>
      <c r="D89" s="46"/>
      <c r="E89" s="48"/>
      <c r="F89" s="48"/>
      <c r="G89" s="48"/>
      <c r="H89" s="48"/>
      <c r="I89" s="46"/>
      <c r="J89" s="48"/>
      <c r="K89" s="48"/>
    </row>
    <row r="90" spans="2:11" s="41" customFormat="1" ht="23">
      <c r="B90" s="143" t="s">
        <v>142</v>
      </c>
      <c r="C90" s="143"/>
      <c r="D90" s="143"/>
      <c r="E90" s="143"/>
      <c r="F90" s="50"/>
      <c r="G90" s="50"/>
      <c r="H90" s="50"/>
      <c r="I90" s="43"/>
      <c r="J90" s="49"/>
      <c r="K90" s="48"/>
    </row>
    <row r="91" spans="2:11" s="41" customFormat="1" ht="23">
      <c r="B91" s="148" t="s">
        <v>120</v>
      </c>
      <c r="C91" s="148"/>
      <c r="D91" s="148"/>
      <c r="E91" s="46">
        <v>0</v>
      </c>
      <c r="F91" s="50"/>
      <c r="G91" s="43"/>
      <c r="H91" s="43"/>
      <c r="I91" s="51"/>
      <c r="J91" s="52"/>
      <c r="K91" s="48"/>
    </row>
    <row r="92" spans="2:11" s="41" customFormat="1" ht="23">
      <c r="B92" s="152" t="s">
        <v>143</v>
      </c>
      <c r="C92" s="152"/>
      <c r="D92" s="152"/>
      <c r="E92" s="40"/>
      <c r="F92" s="50"/>
      <c r="G92" s="50"/>
      <c r="H92" s="50"/>
      <c r="I92" s="51"/>
      <c r="J92" s="52"/>
      <c r="K92" s="43"/>
    </row>
    <row r="93" spans="2:11" s="41" customFormat="1" ht="23">
      <c r="B93" s="43"/>
      <c r="C93" s="53"/>
      <c r="D93" s="43"/>
      <c r="E93" s="40"/>
      <c r="F93" s="50"/>
      <c r="G93" s="50"/>
      <c r="H93" s="50"/>
      <c r="I93" s="51"/>
      <c r="J93" s="43"/>
      <c r="K93" s="43"/>
    </row>
    <row r="94" spans="2:11" s="41" customFormat="1">
      <c r="B94" s="33"/>
      <c r="C94" s="32"/>
      <c r="D94" s="32"/>
      <c r="E94" s="34"/>
      <c r="F94" s="34"/>
      <c r="G94" s="34"/>
      <c r="H94" s="34"/>
      <c r="I94" s="32"/>
      <c r="J94" s="34"/>
      <c r="K94" s="33"/>
    </row>
    <row r="95" spans="2:11" s="41" customFormat="1">
      <c r="B95" s="155" t="s">
        <v>233</v>
      </c>
      <c r="C95" s="155"/>
      <c r="D95" s="155"/>
      <c r="E95" s="54"/>
      <c r="F95" s="54"/>
      <c r="G95" s="34"/>
      <c r="H95" s="34"/>
      <c r="I95" s="32"/>
      <c r="J95" s="34"/>
      <c r="K95" s="33"/>
    </row>
    <row r="96" spans="2:11" s="41" customFormat="1">
      <c r="B96" s="154" t="s">
        <v>144</v>
      </c>
      <c r="C96" s="154"/>
      <c r="D96" s="154"/>
      <c r="E96" s="55"/>
      <c r="F96" s="55"/>
      <c r="G96" s="34"/>
      <c r="H96" s="34"/>
      <c r="I96" s="32"/>
      <c r="J96" s="56">
        <f>+J18</f>
        <v>0</v>
      </c>
      <c r="K96" s="33"/>
    </row>
    <row r="97" spans="2:11" s="41" customFormat="1">
      <c r="B97" s="154" t="s">
        <v>145</v>
      </c>
      <c r="C97" s="154"/>
      <c r="D97" s="154"/>
      <c r="E97" s="55"/>
      <c r="F97" s="55"/>
      <c r="G97" s="34"/>
      <c r="H97" s="34"/>
      <c r="I97" s="32"/>
      <c r="J97" s="56">
        <f>J96*0.1</f>
        <v>0</v>
      </c>
      <c r="K97" s="33"/>
    </row>
    <row r="98" spans="2:11" s="41" customFormat="1">
      <c r="B98" s="153" t="s">
        <v>143</v>
      </c>
      <c r="C98" s="153"/>
      <c r="D98" s="153"/>
      <c r="E98" s="55"/>
      <c r="F98" s="55"/>
      <c r="G98" s="34"/>
      <c r="H98" s="34"/>
      <c r="I98" s="32"/>
      <c r="J98" s="56">
        <f>SUM(J96:J97)</f>
        <v>0</v>
      </c>
      <c r="K98" s="32"/>
    </row>
    <row r="99" spans="2:11" s="41" customFormat="1">
      <c r="B99" s="153" t="s">
        <v>143</v>
      </c>
      <c r="C99" s="153"/>
      <c r="D99" s="153"/>
      <c r="E99" s="55"/>
      <c r="F99" s="55"/>
      <c r="G99" s="34"/>
      <c r="H99" s="34"/>
      <c r="I99" s="32"/>
      <c r="J99" s="56">
        <f>ROUND(J98,0)</f>
        <v>0</v>
      </c>
      <c r="K99" s="32" t="s">
        <v>62</v>
      </c>
    </row>
    <row r="100" spans="2:11" s="41" customFormat="1">
      <c r="B100" s="155" t="s">
        <v>234</v>
      </c>
      <c r="C100" s="155"/>
      <c r="D100" s="155"/>
      <c r="E100" s="24"/>
      <c r="F100" s="34"/>
      <c r="G100" s="34"/>
      <c r="H100" s="34"/>
      <c r="I100" s="39"/>
      <c r="J100" s="32"/>
      <c r="K100" s="32"/>
    </row>
    <row r="101" spans="2:11" s="41" customFormat="1">
      <c r="B101" s="154" t="s">
        <v>146</v>
      </c>
      <c r="C101" s="154"/>
      <c r="D101" s="154"/>
      <c r="E101" s="24"/>
      <c r="F101" s="24"/>
      <c r="G101" s="34"/>
      <c r="H101" s="34"/>
      <c r="I101" s="32"/>
      <c r="J101" s="56">
        <f>+J17</f>
        <v>0</v>
      </c>
      <c r="K101" s="32"/>
    </row>
    <row r="102" spans="2:11" s="41" customFormat="1">
      <c r="B102" s="154" t="s">
        <v>145</v>
      </c>
      <c r="C102" s="154"/>
      <c r="D102" s="154"/>
      <c r="E102" s="24"/>
      <c r="F102" s="24"/>
      <c r="G102" s="34"/>
      <c r="H102" s="34"/>
      <c r="I102" s="32"/>
      <c r="J102" s="56">
        <f>J101*0.1</f>
        <v>0</v>
      </c>
      <c r="K102" s="32"/>
    </row>
    <row r="103" spans="2:11" s="41" customFormat="1">
      <c r="B103" s="153" t="s">
        <v>143</v>
      </c>
      <c r="C103" s="153"/>
      <c r="D103" s="153"/>
      <c r="E103" s="24"/>
      <c r="F103" s="24"/>
      <c r="G103" s="34"/>
      <c r="H103" s="34"/>
      <c r="I103" s="32"/>
      <c r="J103" s="56">
        <f>SUM(J101:J102)</f>
        <v>0</v>
      </c>
      <c r="K103" s="32" t="s">
        <v>235</v>
      </c>
    </row>
    <row r="104" spans="2:11" s="41" customFormat="1">
      <c r="B104" s="25"/>
      <c r="C104" s="57"/>
      <c r="D104" s="57"/>
      <c r="E104" s="24"/>
      <c r="F104" s="24"/>
      <c r="G104" s="34"/>
      <c r="H104" s="34"/>
      <c r="I104" s="32"/>
      <c r="J104" s="56"/>
      <c r="K104" s="32"/>
    </row>
    <row r="105" spans="2:11" s="41" customFormat="1">
      <c r="B105" s="139" t="s">
        <v>236</v>
      </c>
      <c r="C105" s="139"/>
      <c r="D105" s="139"/>
      <c r="E105" s="139"/>
      <c r="F105" s="24"/>
      <c r="G105" s="34"/>
      <c r="H105" s="34"/>
      <c r="I105" s="32"/>
      <c r="J105" s="56"/>
      <c r="K105" s="32"/>
    </row>
    <row r="106" spans="2:11" s="41" customFormat="1">
      <c r="B106" s="154" t="s">
        <v>147</v>
      </c>
      <c r="C106" s="154"/>
      <c r="D106" s="154"/>
      <c r="E106" s="24"/>
      <c r="F106" s="24"/>
      <c r="G106" s="34"/>
      <c r="H106" s="34"/>
      <c r="I106" s="32"/>
      <c r="J106" s="56">
        <f>+J16</f>
        <v>0</v>
      </c>
      <c r="K106" s="33"/>
    </row>
    <row r="107" spans="2:11" s="41" customFormat="1">
      <c r="B107" s="154"/>
      <c r="C107" s="154"/>
      <c r="D107" s="154"/>
      <c r="E107" s="24"/>
      <c r="F107" s="24"/>
      <c r="G107" s="141">
        <v>0</v>
      </c>
      <c r="H107" s="141"/>
      <c r="I107" s="141"/>
      <c r="J107" s="56">
        <f>J106*0.1*0</f>
        <v>0</v>
      </c>
      <c r="K107" s="33"/>
    </row>
    <row r="108" spans="2:11" s="41" customFormat="1">
      <c r="B108" s="154" t="s">
        <v>148</v>
      </c>
      <c r="C108" s="154"/>
      <c r="D108" s="154"/>
      <c r="E108" s="54"/>
      <c r="F108" s="54"/>
      <c r="G108" s="54"/>
      <c r="H108" s="34"/>
      <c r="I108" s="32"/>
      <c r="J108" s="56">
        <f>SUM(J106:J107)</f>
        <v>0</v>
      </c>
      <c r="K108" s="32" t="s">
        <v>23</v>
      </c>
    </row>
  </sheetData>
  <mergeCells count="137">
    <mergeCell ref="B92:D92"/>
    <mergeCell ref="B103:D103"/>
    <mergeCell ref="B105:E105"/>
    <mergeCell ref="G107:I107"/>
    <mergeCell ref="B108:D108"/>
    <mergeCell ref="B107:D107"/>
    <mergeCell ref="B100:D100"/>
    <mergeCell ref="B101:D101"/>
    <mergeCell ref="B102:D102"/>
    <mergeCell ref="B106:D106"/>
    <mergeCell ref="B95:D95"/>
    <mergeCell ref="B96:D96"/>
    <mergeCell ref="B97:D97"/>
    <mergeCell ref="B98:D98"/>
    <mergeCell ref="B99:D99"/>
    <mergeCell ref="C85:E85"/>
    <mergeCell ref="F85:G85"/>
    <mergeCell ref="B91:D91"/>
    <mergeCell ref="C82:E82"/>
    <mergeCell ref="F82:G82"/>
    <mergeCell ref="C83:E83"/>
    <mergeCell ref="F83:G83"/>
    <mergeCell ref="C84:E84"/>
    <mergeCell ref="F84:G84"/>
    <mergeCell ref="C86:E86"/>
    <mergeCell ref="F86:G86"/>
    <mergeCell ref="B87:D87"/>
    <mergeCell ref="B90:E90"/>
    <mergeCell ref="C79:E79"/>
    <mergeCell ref="F79:G79"/>
    <mergeCell ref="C80:E80"/>
    <mergeCell ref="F80:G80"/>
    <mergeCell ref="C81:E81"/>
    <mergeCell ref="F81:G81"/>
    <mergeCell ref="C76:E76"/>
    <mergeCell ref="F76:G76"/>
    <mergeCell ref="C77:E77"/>
    <mergeCell ref="F77:G77"/>
    <mergeCell ref="C78:E78"/>
    <mergeCell ref="F78:G78"/>
    <mergeCell ref="C73:E73"/>
    <mergeCell ref="F73:G73"/>
    <mergeCell ref="C74:E74"/>
    <mergeCell ref="F74:G74"/>
    <mergeCell ref="C75:E75"/>
    <mergeCell ref="F75:G75"/>
    <mergeCell ref="C70:E70"/>
    <mergeCell ref="F70:G70"/>
    <mergeCell ref="C71:E71"/>
    <mergeCell ref="F71:G71"/>
    <mergeCell ref="C72:E72"/>
    <mergeCell ref="F72:G72"/>
    <mergeCell ref="C67:E67"/>
    <mergeCell ref="F67:G67"/>
    <mergeCell ref="C68:E68"/>
    <mergeCell ref="F68:G68"/>
    <mergeCell ref="C69:E69"/>
    <mergeCell ref="F69:G69"/>
    <mergeCell ref="C64:E64"/>
    <mergeCell ref="F64:G64"/>
    <mergeCell ref="C65:E65"/>
    <mergeCell ref="F65:G65"/>
    <mergeCell ref="C66:E66"/>
    <mergeCell ref="F66:G66"/>
    <mergeCell ref="C61:E61"/>
    <mergeCell ref="F61:G61"/>
    <mergeCell ref="C62:E62"/>
    <mergeCell ref="F62:G62"/>
    <mergeCell ref="C63:E63"/>
    <mergeCell ref="F63:G63"/>
    <mergeCell ref="C58:E58"/>
    <mergeCell ref="F58:G58"/>
    <mergeCell ref="C59:E59"/>
    <mergeCell ref="F59:G59"/>
    <mergeCell ref="C60:E60"/>
    <mergeCell ref="F60:G60"/>
    <mergeCell ref="C55:E55"/>
    <mergeCell ref="F55:G55"/>
    <mergeCell ref="C56:E56"/>
    <mergeCell ref="F56:G56"/>
    <mergeCell ref="C57:E57"/>
    <mergeCell ref="F57:G57"/>
    <mergeCell ref="C52:E52"/>
    <mergeCell ref="F52:G52"/>
    <mergeCell ref="C53:E53"/>
    <mergeCell ref="F53:G53"/>
    <mergeCell ref="C54:E54"/>
    <mergeCell ref="F54:G54"/>
    <mergeCell ref="C49:E49"/>
    <mergeCell ref="F49:G49"/>
    <mergeCell ref="C50:E50"/>
    <mergeCell ref="F50:G50"/>
    <mergeCell ref="C51:E51"/>
    <mergeCell ref="F51:G51"/>
    <mergeCell ref="C46:E46"/>
    <mergeCell ref="F46:G46"/>
    <mergeCell ref="C47:E47"/>
    <mergeCell ref="F47:G47"/>
    <mergeCell ref="C48:E48"/>
    <mergeCell ref="F48:G48"/>
    <mergeCell ref="C43:E43"/>
    <mergeCell ref="F43:G43"/>
    <mergeCell ref="C44:E44"/>
    <mergeCell ref="F44:G44"/>
    <mergeCell ref="C45:E45"/>
    <mergeCell ref="F45:G45"/>
    <mergeCell ref="C40:E40"/>
    <mergeCell ref="F40:G40"/>
    <mergeCell ref="C41:E41"/>
    <mergeCell ref="F41:G41"/>
    <mergeCell ref="C42:E42"/>
    <mergeCell ref="F42:G42"/>
    <mergeCell ref="C37:E37"/>
    <mergeCell ref="F37:G37"/>
    <mergeCell ref="C38:E38"/>
    <mergeCell ref="F38:G38"/>
    <mergeCell ref="C39:E39"/>
    <mergeCell ref="F39:G39"/>
    <mergeCell ref="C27:D27"/>
    <mergeCell ref="C28:D28"/>
    <mergeCell ref="C36:E36"/>
    <mergeCell ref="F36:G36"/>
    <mergeCell ref="C29:D29"/>
    <mergeCell ref="B34:J34"/>
    <mergeCell ref="B15:K15"/>
    <mergeCell ref="C23:D23"/>
    <mergeCell ref="C24:D24"/>
    <mergeCell ref="C25:D25"/>
    <mergeCell ref="C26:D26"/>
    <mergeCell ref="E9:K9"/>
    <mergeCell ref="B13:B14"/>
    <mergeCell ref="C13:C14"/>
    <mergeCell ref="D13:D14"/>
    <mergeCell ref="E13:E14"/>
    <mergeCell ref="G13:I13"/>
    <mergeCell ref="J13:J14"/>
    <mergeCell ref="K13:K14"/>
  </mergeCells>
  <pageMargins left="0.7" right="0.7" top="0.75" bottom="0.75" header="0.3" footer="0.3"/>
  <pageSetup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A862D6-0E29-4D78-BAA3-D39F8D576E2B}">
  <sheetPr>
    <tabColor rgb="FFFFFF00"/>
  </sheetPr>
  <dimension ref="A2:AD112"/>
  <sheetViews>
    <sheetView topLeftCell="A2" zoomScale="58" workbookViewId="0">
      <selection activeCell="J17" sqref="J17:K17"/>
    </sheetView>
  </sheetViews>
  <sheetFormatPr defaultColWidth="8.90625" defaultRowHeight="21.5"/>
  <cols>
    <col min="1" max="1" width="8.90625" style="23"/>
    <col min="2" max="2" width="29.90625" style="22" customWidth="1"/>
    <col min="3" max="3" width="21.90625" style="21" customWidth="1"/>
    <col min="4" max="4" width="23.453125" style="21" customWidth="1"/>
    <col min="5" max="5" width="47.08984375" style="23" customWidth="1"/>
    <col min="6" max="6" width="14.90625" style="23" customWidth="1"/>
    <col min="7" max="7" width="12.90625" style="23" customWidth="1"/>
    <col min="8" max="8" width="13.54296875" style="23" customWidth="1"/>
    <col min="9" max="9" width="14.90625" style="23" customWidth="1"/>
    <col min="10" max="10" width="19.90625" style="23" customWidth="1"/>
    <col min="11" max="11" width="35" style="22" customWidth="1"/>
    <col min="12" max="16384" width="8.90625" style="23"/>
  </cols>
  <sheetData>
    <row r="2" spans="2:11" ht="42" customHeight="1">
      <c r="B2" s="24" t="s">
        <v>99</v>
      </c>
      <c r="C2" s="36" t="s">
        <v>251</v>
      </c>
    </row>
    <row r="3" spans="2:11" ht="21" customHeight="1">
      <c r="B3" s="24" t="s">
        <v>100</v>
      </c>
      <c r="C3" s="25"/>
      <c r="E3" s="23" t="s">
        <v>310</v>
      </c>
      <c r="F3" s="23">
        <f>1*24</f>
        <v>24</v>
      </c>
    </row>
    <row r="4" spans="2:11" ht="21" customHeight="1">
      <c r="B4" s="24" t="s">
        <v>101</v>
      </c>
      <c r="C4" s="32" t="s">
        <v>216</v>
      </c>
    </row>
    <row r="5" spans="2:11" ht="21" customHeight="1">
      <c r="B5" s="24" t="s">
        <v>102</v>
      </c>
      <c r="C5" s="25" t="s">
        <v>313</v>
      </c>
    </row>
    <row r="6" spans="2:11" ht="21" customHeight="1">
      <c r="B6" s="24" t="s">
        <v>103</v>
      </c>
      <c r="C6" s="25"/>
    </row>
    <row r="7" spans="2:11" ht="21" customHeight="1">
      <c r="B7" s="24" t="s">
        <v>104</v>
      </c>
      <c r="C7" s="25">
        <v>1</v>
      </c>
    </row>
    <row r="8" spans="2:11" ht="21" customHeight="1">
      <c r="B8" s="24" t="s">
        <v>105</v>
      </c>
      <c r="C8" s="25" t="s">
        <v>302</v>
      </c>
    </row>
    <row r="9" spans="2:11" ht="41.4" customHeight="1">
      <c r="B9" s="26" t="s">
        <v>106</v>
      </c>
      <c r="C9" s="25">
        <f>C7+1</f>
        <v>2</v>
      </c>
      <c r="E9" s="135"/>
      <c r="F9" s="135"/>
      <c r="G9" s="135"/>
      <c r="H9" s="135"/>
      <c r="I9" s="135"/>
      <c r="J9" s="135"/>
      <c r="K9" s="135"/>
    </row>
    <row r="10" spans="2:11" ht="21" customHeight="1">
      <c r="B10" s="24" t="s">
        <v>107</v>
      </c>
      <c r="C10" s="25" t="s">
        <v>217</v>
      </c>
      <c r="J10" s="27"/>
    </row>
    <row r="11" spans="2:11" ht="21" customHeight="1">
      <c r="B11" s="24" t="s">
        <v>108</v>
      </c>
      <c r="C11" s="25" t="s">
        <v>218</v>
      </c>
    </row>
    <row r="12" spans="2:11">
      <c r="B12" s="28"/>
      <c r="C12" s="29"/>
    </row>
    <row r="13" spans="2:11" ht="15" customHeight="1">
      <c r="B13" s="136" t="s">
        <v>109</v>
      </c>
      <c r="C13" s="136" t="s">
        <v>110</v>
      </c>
      <c r="D13" s="136" t="s">
        <v>111</v>
      </c>
      <c r="E13" s="136" t="s">
        <v>112</v>
      </c>
      <c r="F13" s="30"/>
      <c r="G13" s="136" t="s">
        <v>113</v>
      </c>
      <c r="H13" s="136"/>
      <c r="I13" s="136"/>
      <c r="J13" s="136" t="s">
        <v>114</v>
      </c>
      <c r="K13" s="136" t="s">
        <v>115</v>
      </c>
    </row>
    <row r="14" spans="2:11" ht="15" customHeight="1">
      <c r="B14" s="136"/>
      <c r="C14" s="136"/>
      <c r="D14" s="136"/>
      <c r="E14" s="136"/>
      <c r="F14" s="30" t="s">
        <v>116</v>
      </c>
      <c r="G14" s="30" t="s">
        <v>117</v>
      </c>
      <c r="H14" s="30" t="s">
        <v>118</v>
      </c>
      <c r="I14" s="30" t="s">
        <v>119</v>
      </c>
      <c r="J14" s="136"/>
      <c r="K14" s="136"/>
    </row>
    <row r="15" spans="2:11" ht="18.649999999999999" customHeight="1">
      <c r="B15" s="132" t="s">
        <v>120</v>
      </c>
      <c r="C15" s="132"/>
      <c r="D15" s="132"/>
      <c r="E15" s="132"/>
      <c r="F15" s="132"/>
      <c r="G15" s="132"/>
      <c r="H15" s="132"/>
      <c r="I15" s="132"/>
      <c r="J15" s="132"/>
      <c r="K15" s="132"/>
    </row>
    <row r="16" spans="2:11">
      <c r="B16" s="31" t="s">
        <v>31</v>
      </c>
      <c r="C16" s="32" t="s">
        <v>304</v>
      </c>
      <c r="D16" s="32" t="s">
        <v>228</v>
      </c>
      <c r="E16" s="32"/>
      <c r="F16" s="32">
        <v>2</v>
      </c>
      <c r="G16" s="32">
        <v>12.5</v>
      </c>
      <c r="H16" s="32"/>
      <c r="I16" s="33"/>
      <c r="J16" s="32">
        <f>+F16*G16</f>
        <v>25</v>
      </c>
      <c r="K16" s="32" t="s">
        <v>229</v>
      </c>
    </row>
    <row r="17" spans="2:11">
      <c r="B17" s="33" t="s">
        <v>225</v>
      </c>
      <c r="C17" s="32" t="s">
        <v>245</v>
      </c>
      <c r="D17" s="32" t="s">
        <v>308</v>
      </c>
      <c r="E17" s="34" t="s">
        <v>314</v>
      </c>
      <c r="F17" s="32">
        <v>1</v>
      </c>
      <c r="G17" s="32">
        <v>12.5</v>
      </c>
      <c r="H17" s="34">
        <v>3.5</v>
      </c>
      <c r="I17" s="34"/>
      <c r="J17" s="32"/>
      <c r="K17" s="33"/>
    </row>
    <row r="18" spans="2:11">
      <c r="B18" s="33"/>
      <c r="C18" s="32"/>
      <c r="D18" s="32"/>
      <c r="E18" s="34"/>
      <c r="F18" s="32"/>
      <c r="G18" s="32"/>
      <c r="H18" s="34"/>
      <c r="I18" s="34"/>
      <c r="J18" s="32"/>
      <c r="K18" s="33"/>
    </row>
    <row r="19" spans="2:11">
      <c r="B19" s="33"/>
      <c r="C19" s="32"/>
      <c r="D19" s="32"/>
      <c r="E19" s="34"/>
      <c r="F19" s="32"/>
      <c r="G19" s="32"/>
      <c r="H19" s="34"/>
      <c r="I19" s="34"/>
      <c r="J19" s="32"/>
      <c r="K19" s="33"/>
    </row>
    <row r="20" spans="2:11" ht="22.5" customHeight="1">
      <c r="B20" s="35" t="s">
        <v>121</v>
      </c>
      <c r="C20" s="25"/>
      <c r="D20" s="25"/>
      <c r="E20" s="36"/>
      <c r="F20" s="36"/>
      <c r="G20" s="37"/>
      <c r="H20" s="34"/>
      <c r="I20" s="30"/>
      <c r="J20" s="38"/>
      <c r="K20" s="33"/>
    </row>
    <row r="21" spans="2:11" ht="22.5" customHeight="1">
      <c r="B21" s="35"/>
      <c r="C21" s="36" t="s">
        <v>31</v>
      </c>
      <c r="D21" s="31"/>
      <c r="E21" s="36"/>
      <c r="F21" s="36"/>
      <c r="G21" s="37"/>
      <c r="H21" s="34"/>
      <c r="I21" s="25" t="s">
        <v>10</v>
      </c>
      <c r="J21" s="38">
        <f>+J16</f>
        <v>25</v>
      </c>
      <c r="K21" s="33"/>
    </row>
    <row r="22" spans="2:11" ht="22.5" customHeight="1">
      <c r="B22" s="35"/>
      <c r="C22" s="78" t="s">
        <v>225</v>
      </c>
      <c r="D22" s="33"/>
      <c r="E22" s="31"/>
      <c r="F22" s="31"/>
      <c r="G22" s="32"/>
      <c r="H22" s="32"/>
      <c r="I22" s="25" t="s">
        <v>14</v>
      </c>
      <c r="J22" s="38">
        <f>+J17</f>
        <v>0</v>
      </c>
      <c r="K22" s="33"/>
    </row>
    <row r="23" spans="2:11" ht="22.5" customHeight="1">
      <c r="B23" s="35"/>
      <c r="C23" s="78"/>
      <c r="D23" s="33"/>
      <c r="E23" s="31"/>
      <c r="F23" s="31"/>
      <c r="G23" s="32"/>
      <c r="H23" s="32"/>
      <c r="I23" s="25"/>
      <c r="J23" s="38"/>
      <c r="K23" s="33"/>
    </row>
    <row r="24" spans="2:11" ht="22.5" customHeight="1">
      <c r="B24" s="35"/>
      <c r="C24" s="78"/>
      <c r="D24" s="33"/>
      <c r="E24" s="31"/>
      <c r="F24" s="31"/>
      <c r="G24" s="32"/>
      <c r="H24" s="32"/>
      <c r="I24" s="25"/>
      <c r="J24" s="38"/>
      <c r="K24" s="33"/>
    </row>
    <row r="25" spans="2:11" ht="22.5" customHeight="1">
      <c r="B25" s="35"/>
      <c r="C25" s="139"/>
      <c r="D25" s="139"/>
      <c r="E25" s="31"/>
      <c r="F25" s="31"/>
      <c r="G25" s="32"/>
      <c r="H25" s="32"/>
      <c r="I25" s="25"/>
      <c r="J25" s="38"/>
      <c r="K25" s="33"/>
    </row>
    <row r="26" spans="2:11" ht="22.5" customHeight="1">
      <c r="B26" s="35"/>
      <c r="C26" s="134"/>
      <c r="D26" s="134"/>
      <c r="E26" s="31"/>
      <c r="F26" s="31"/>
      <c r="G26" s="32"/>
      <c r="H26" s="32"/>
      <c r="I26" s="25"/>
      <c r="J26" s="38"/>
      <c r="K26" s="33"/>
    </row>
    <row r="27" spans="2:11" ht="22.5" customHeight="1">
      <c r="B27" s="33"/>
      <c r="C27" s="141"/>
      <c r="D27" s="141"/>
      <c r="E27" s="34"/>
      <c r="F27" s="34"/>
      <c r="G27" s="34"/>
      <c r="H27" s="34"/>
      <c r="I27" s="34"/>
      <c r="J27" s="38"/>
      <c r="K27" s="33"/>
    </row>
    <row r="28" spans="2:11" ht="21.65" customHeight="1">
      <c r="B28" s="33"/>
      <c r="C28" s="34"/>
      <c r="D28" s="34"/>
      <c r="E28" s="34"/>
      <c r="F28" s="34"/>
      <c r="G28" s="34"/>
      <c r="H28" s="34"/>
      <c r="I28" s="34"/>
      <c r="J28" s="38"/>
      <c r="K28" s="39"/>
    </row>
    <row r="29" spans="2:11" ht="21.65" customHeight="1">
      <c r="B29" s="31"/>
      <c r="C29" s="34"/>
      <c r="D29" s="34"/>
      <c r="E29" s="34"/>
      <c r="F29" s="34"/>
      <c r="G29" s="34"/>
      <c r="H29" s="34"/>
      <c r="I29" s="34"/>
      <c r="J29" s="38"/>
      <c r="K29" s="39"/>
    </row>
    <row r="30" spans="2:11">
      <c r="B30" s="31"/>
      <c r="C30" s="31"/>
      <c r="D30" s="31"/>
      <c r="E30" s="31"/>
      <c r="F30" s="31"/>
      <c r="G30" s="34"/>
      <c r="H30" s="34"/>
      <c r="I30" s="34"/>
      <c r="J30" s="39"/>
      <c r="K30" s="33"/>
    </row>
    <row r="31" spans="2:11">
      <c r="B31" s="33"/>
      <c r="C31" s="32"/>
      <c r="D31" s="32"/>
      <c r="E31" s="34"/>
      <c r="F31" s="34"/>
      <c r="G31" s="34"/>
      <c r="H31" s="34"/>
      <c r="I31" s="34"/>
      <c r="J31" s="34"/>
      <c r="K31" s="33"/>
    </row>
    <row r="32" spans="2:11" ht="23">
      <c r="B32" s="142" t="s">
        <v>122</v>
      </c>
      <c r="C32" s="142"/>
      <c r="D32" s="142"/>
      <c r="E32" s="142"/>
      <c r="F32" s="142"/>
      <c r="G32" s="142"/>
      <c r="H32" s="142"/>
      <c r="I32" s="142"/>
      <c r="J32" s="142"/>
      <c r="K32" s="33"/>
    </row>
    <row r="33" spans="2:11">
      <c r="B33" s="32"/>
      <c r="C33" s="32"/>
      <c r="D33" s="32"/>
      <c r="E33" s="34"/>
      <c r="F33" s="34"/>
      <c r="G33" s="34"/>
      <c r="H33" s="34"/>
      <c r="I33" s="34"/>
      <c r="J33" s="34"/>
      <c r="K33" s="33"/>
    </row>
    <row r="34" spans="2:11" s="41" customFormat="1" ht="29.15" customHeight="1">
      <c r="B34" s="36" t="s">
        <v>0</v>
      </c>
      <c r="C34" s="140" t="s">
        <v>1</v>
      </c>
      <c r="D34" s="140"/>
      <c r="E34" s="140"/>
      <c r="F34" s="140" t="s">
        <v>2</v>
      </c>
      <c r="G34" s="140"/>
      <c r="H34" s="25" t="s">
        <v>3</v>
      </c>
      <c r="I34" s="25" t="s">
        <v>4</v>
      </c>
      <c r="J34" s="25" t="s">
        <v>123</v>
      </c>
      <c r="K34" s="25" t="s">
        <v>124</v>
      </c>
    </row>
    <row r="35" spans="2:11" s="41" customFormat="1" ht="162" customHeight="1">
      <c r="B35" s="42">
        <v>1</v>
      </c>
      <c r="C35" s="137" t="s">
        <v>183</v>
      </c>
      <c r="D35" s="137"/>
      <c r="E35" s="137"/>
      <c r="F35" s="138" t="s">
        <v>7</v>
      </c>
      <c r="G35" s="138"/>
      <c r="H35" s="43" t="s">
        <v>125</v>
      </c>
      <c r="I35" s="44">
        <v>1</v>
      </c>
      <c r="J35" s="45"/>
      <c r="K35" s="42"/>
    </row>
    <row r="36" spans="2:11" s="41" customFormat="1" ht="209.5" customHeight="1">
      <c r="B36" s="42">
        <v>2</v>
      </c>
      <c r="C36" s="137" t="s">
        <v>184</v>
      </c>
      <c r="D36" s="137"/>
      <c r="E36" s="137"/>
      <c r="F36" s="138" t="s">
        <v>9</v>
      </c>
      <c r="G36" s="138"/>
      <c r="H36" s="42" t="s">
        <v>10</v>
      </c>
      <c r="I36" s="42"/>
      <c r="J36" s="45"/>
      <c r="K36" s="42"/>
    </row>
    <row r="37" spans="2:11" s="41" customFormat="1" ht="236.5" customHeight="1">
      <c r="B37" s="42">
        <v>3</v>
      </c>
      <c r="C37" s="137" t="s">
        <v>185</v>
      </c>
      <c r="D37" s="137"/>
      <c r="E37" s="137"/>
      <c r="F37" s="138" t="s">
        <v>11</v>
      </c>
      <c r="G37" s="138"/>
      <c r="H37" s="42" t="s">
        <v>12</v>
      </c>
      <c r="I37" s="42"/>
      <c r="J37" s="45"/>
      <c r="K37" s="42"/>
    </row>
    <row r="38" spans="2:11" s="41" customFormat="1" ht="195" customHeight="1">
      <c r="B38" s="42">
        <v>4</v>
      </c>
      <c r="C38" s="137" t="s">
        <v>186</v>
      </c>
      <c r="D38" s="137"/>
      <c r="E38" s="137"/>
      <c r="F38" s="138" t="s">
        <v>13</v>
      </c>
      <c r="G38" s="138"/>
      <c r="H38" s="42" t="s">
        <v>14</v>
      </c>
      <c r="I38" s="42"/>
      <c r="J38" s="45"/>
      <c r="K38" s="42"/>
    </row>
    <row r="39" spans="2:11" s="41" customFormat="1" ht="88.4" customHeight="1">
      <c r="B39" s="42">
        <v>5</v>
      </c>
      <c r="C39" s="137" t="s">
        <v>187</v>
      </c>
      <c r="D39" s="137"/>
      <c r="E39" s="137"/>
      <c r="F39" s="138" t="s">
        <v>15</v>
      </c>
      <c r="G39" s="138"/>
      <c r="H39" s="42" t="s">
        <v>10</v>
      </c>
      <c r="I39" s="44">
        <v>0</v>
      </c>
      <c r="J39" s="45"/>
      <c r="K39" s="42"/>
    </row>
    <row r="40" spans="2:11" s="41" customFormat="1" ht="272.5" customHeight="1">
      <c r="B40" s="42">
        <v>6</v>
      </c>
      <c r="C40" s="137" t="s">
        <v>188</v>
      </c>
      <c r="D40" s="137"/>
      <c r="E40" s="137"/>
      <c r="F40" s="138" t="s">
        <v>16</v>
      </c>
      <c r="G40" s="138"/>
      <c r="H40" s="43" t="s">
        <v>17</v>
      </c>
      <c r="I40" s="44"/>
      <c r="J40" s="45"/>
      <c r="K40" s="42"/>
    </row>
    <row r="41" spans="2:11" s="41" customFormat="1" ht="192" customHeight="1">
      <c r="B41" s="42">
        <v>7</v>
      </c>
      <c r="C41" s="137" t="s">
        <v>189</v>
      </c>
      <c r="D41" s="137"/>
      <c r="E41" s="137"/>
      <c r="F41" s="138" t="s">
        <v>18</v>
      </c>
      <c r="G41" s="138"/>
      <c r="H41" s="43" t="s">
        <v>19</v>
      </c>
      <c r="I41" s="42"/>
      <c r="J41" s="45"/>
      <c r="K41" s="42"/>
    </row>
    <row r="42" spans="2:11" s="41" customFormat="1" ht="232.75" customHeight="1">
      <c r="B42" s="42">
        <v>8</v>
      </c>
      <c r="C42" s="137" t="s">
        <v>190</v>
      </c>
      <c r="D42" s="137"/>
      <c r="E42" s="137"/>
      <c r="F42" s="138" t="s">
        <v>182</v>
      </c>
      <c r="G42" s="138"/>
      <c r="H42" s="43" t="s">
        <v>21</v>
      </c>
      <c r="I42" s="42"/>
      <c r="J42" s="45"/>
      <c r="K42" s="42"/>
    </row>
    <row r="43" spans="2:11" s="41" customFormat="1" ht="292.5" customHeight="1">
      <c r="B43" s="42">
        <v>9</v>
      </c>
      <c r="C43" s="137" t="s">
        <v>191</v>
      </c>
      <c r="D43" s="137"/>
      <c r="E43" s="137"/>
      <c r="F43" s="138" t="s">
        <v>22</v>
      </c>
      <c r="G43" s="138"/>
      <c r="H43" s="43" t="s">
        <v>23</v>
      </c>
      <c r="I43" s="42"/>
      <c r="J43" s="45"/>
      <c r="K43" s="42"/>
    </row>
    <row r="44" spans="2:11" s="41" customFormat="1" ht="262.64999999999998" customHeight="1">
      <c r="B44" s="42">
        <v>10</v>
      </c>
      <c r="C44" s="137" t="s">
        <v>192</v>
      </c>
      <c r="D44" s="137"/>
      <c r="E44" s="137"/>
      <c r="F44" s="138" t="s">
        <v>24</v>
      </c>
      <c r="G44" s="138"/>
      <c r="H44" s="43" t="s">
        <v>23</v>
      </c>
      <c r="I44" s="42"/>
      <c r="J44" s="45"/>
      <c r="K44" s="42"/>
    </row>
    <row r="45" spans="2:11" s="41" customFormat="1" ht="249" customHeight="1">
      <c r="B45" s="42">
        <v>11</v>
      </c>
      <c r="C45" s="137" t="s">
        <v>193</v>
      </c>
      <c r="D45" s="137"/>
      <c r="E45" s="137"/>
      <c r="F45" s="138" t="s">
        <v>25</v>
      </c>
      <c r="G45" s="138"/>
      <c r="H45" s="43" t="s">
        <v>23</v>
      </c>
      <c r="I45" s="42"/>
      <c r="J45" s="45"/>
      <c r="K45" s="42"/>
    </row>
    <row r="46" spans="2:11" s="41" customFormat="1" ht="145.65" customHeight="1">
      <c r="B46" s="42">
        <v>12</v>
      </c>
      <c r="C46" s="137" t="s">
        <v>194</v>
      </c>
      <c r="D46" s="137"/>
      <c r="E46" s="137"/>
      <c r="F46" s="138" t="s">
        <v>26</v>
      </c>
      <c r="G46" s="138"/>
      <c r="H46" s="43" t="s">
        <v>23</v>
      </c>
      <c r="I46" s="42"/>
      <c r="J46" s="45"/>
      <c r="K46" s="42"/>
    </row>
    <row r="47" spans="2:11" s="41" customFormat="1" ht="282.64999999999998" customHeight="1">
      <c r="B47" s="42">
        <v>13</v>
      </c>
      <c r="C47" s="137" t="s">
        <v>195</v>
      </c>
      <c r="D47" s="137"/>
      <c r="E47" s="137"/>
      <c r="F47" s="138" t="s">
        <v>27</v>
      </c>
      <c r="G47" s="138"/>
      <c r="H47" s="43" t="s">
        <v>23</v>
      </c>
      <c r="I47" s="42"/>
      <c r="J47" s="45"/>
      <c r="K47" s="42"/>
    </row>
    <row r="48" spans="2:11" s="41" customFormat="1" ht="166.75" customHeight="1">
      <c r="B48" s="42">
        <v>14</v>
      </c>
      <c r="C48" s="137" t="s">
        <v>196</v>
      </c>
      <c r="D48" s="137"/>
      <c r="E48" s="137"/>
      <c r="F48" s="138" t="s">
        <v>28</v>
      </c>
      <c r="G48" s="138"/>
      <c r="H48" s="43" t="s">
        <v>23</v>
      </c>
      <c r="I48" s="42"/>
      <c r="J48" s="45"/>
      <c r="K48" s="42"/>
    </row>
    <row r="49" spans="2:11" s="41" customFormat="1" ht="270.64999999999998" customHeight="1">
      <c r="B49" s="42">
        <v>15</v>
      </c>
      <c r="C49" s="137" t="s">
        <v>197</v>
      </c>
      <c r="D49" s="137"/>
      <c r="E49" s="137"/>
      <c r="F49" s="138" t="s">
        <v>29</v>
      </c>
      <c r="G49" s="138"/>
      <c r="H49" s="42" t="s">
        <v>10</v>
      </c>
      <c r="I49" s="42"/>
      <c r="J49" s="45"/>
      <c r="K49" s="42"/>
    </row>
    <row r="50" spans="2:11" s="41" customFormat="1" ht="200.5" customHeight="1">
      <c r="B50" s="42">
        <v>16</v>
      </c>
      <c r="C50" s="137" t="s">
        <v>198</v>
      </c>
      <c r="D50" s="137"/>
      <c r="E50" s="137"/>
      <c r="F50" s="138" t="s">
        <v>30</v>
      </c>
      <c r="G50" s="138"/>
      <c r="H50" s="42"/>
      <c r="I50" s="42"/>
      <c r="J50" s="45"/>
      <c r="K50" s="42"/>
    </row>
    <row r="51" spans="2:11" s="41" customFormat="1" ht="52.75" customHeight="1">
      <c r="B51" s="42">
        <v>17</v>
      </c>
      <c r="C51" s="143" t="s">
        <v>126</v>
      </c>
      <c r="D51" s="143"/>
      <c r="E51" s="143"/>
      <c r="F51" s="138" t="s">
        <v>127</v>
      </c>
      <c r="G51" s="138"/>
      <c r="H51" s="46"/>
      <c r="I51" s="42"/>
      <c r="J51" s="45"/>
      <c r="K51" s="42"/>
    </row>
    <row r="52" spans="2:11" s="41" customFormat="1" ht="87" customHeight="1">
      <c r="B52" s="42">
        <v>18</v>
      </c>
      <c r="C52" s="137" t="s">
        <v>199</v>
      </c>
      <c r="D52" s="137"/>
      <c r="E52" s="137"/>
      <c r="F52" s="138" t="s">
        <v>31</v>
      </c>
      <c r="G52" s="138"/>
      <c r="H52" s="42" t="s">
        <v>10</v>
      </c>
      <c r="I52" s="42"/>
      <c r="J52" s="45"/>
      <c r="K52" s="42"/>
    </row>
    <row r="53" spans="2:11" s="41" customFormat="1" ht="163.4" customHeight="1">
      <c r="B53" s="42">
        <v>19</v>
      </c>
      <c r="C53" s="137" t="s">
        <v>200</v>
      </c>
      <c r="D53" s="137"/>
      <c r="E53" s="137"/>
      <c r="F53" s="138" t="s">
        <v>32</v>
      </c>
      <c r="G53" s="138"/>
      <c r="H53" s="42" t="s">
        <v>10</v>
      </c>
      <c r="I53" s="44"/>
      <c r="J53" s="45"/>
      <c r="K53" s="32"/>
    </row>
    <row r="54" spans="2:11" s="41" customFormat="1" ht="122.4" customHeight="1">
      <c r="B54" s="42">
        <v>20</v>
      </c>
      <c r="C54" s="137" t="s">
        <v>201</v>
      </c>
      <c r="D54" s="137"/>
      <c r="E54" s="137"/>
      <c r="F54" s="138" t="s">
        <v>33</v>
      </c>
      <c r="G54" s="138"/>
      <c r="H54" s="42" t="s">
        <v>10</v>
      </c>
      <c r="I54" s="44">
        <f>+J97</f>
        <v>25</v>
      </c>
      <c r="J54" s="45"/>
      <c r="K54" s="42"/>
    </row>
    <row r="55" spans="2:11" s="41" customFormat="1" ht="103.75" customHeight="1">
      <c r="B55" s="42">
        <v>21</v>
      </c>
      <c r="C55" s="137" t="s">
        <v>202</v>
      </c>
      <c r="D55" s="137"/>
      <c r="E55" s="137"/>
      <c r="F55" s="138" t="s">
        <v>34</v>
      </c>
      <c r="G55" s="138"/>
      <c r="H55" s="42" t="s">
        <v>10</v>
      </c>
      <c r="I55" s="44">
        <f>+J106</f>
        <v>0</v>
      </c>
      <c r="J55" s="45"/>
      <c r="K55" s="42"/>
    </row>
    <row r="56" spans="2:11" s="41" customFormat="1" ht="214.75" customHeight="1">
      <c r="B56" s="42">
        <v>22</v>
      </c>
      <c r="C56" s="137" t="s">
        <v>203</v>
      </c>
      <c r="D56" s="137"/>
      <c r="E56" s="137"/>
      <c r="F56" s="138" t="s">
        <v>35</v>
      </c>
      <c r="G56" s="138"/>
      <c r="H56" s="42" t="s">
        <v>10</v>
      </c>
      <c r="I56" s="42"/>
      <c r="J56" s="45"/>
      <c r="K56" s="42"/>
    </row>
    <row r="57" spans="2:11" s="41" customFormat="1" ht="32.15" customHeight="1">
      <c r="B57" s="42">
        <v>23</v>
      </c>
      <c r="C57" s="143" t="s">
        <v>128</v>
      </c>
      <c r="D57" s="143"/>
      <c r="E57" s="143"/>
      <c r="F57" s="138"/>
      <c r="G57" s="138"/>
      <c r="H57" s="35"/>
      <c r="I57" s="42"/>
      <c r="J57" s="45"/>
      <c r="K57" s="42"/>
    </row>
    <row r="58" spans="2:11" s="41" customFormat="1" ht="64.400000000000006" customHeight="1">
      <c r="B58" s="42">
        <v>24</v>
      </c>
      <c r="C58" s="137" t="s">
        <v>204</v>
      </c>
      <c r="D58" s="137"/>
      <c r="E58" s="137"/>
      <c r="F58" s="138" t="s">
        <v>36</v>
      </c>
      <c r="G58" s="138"/>
      <c r="H58" s="42"/>
      <c r="I58" s="42"/>
      <c r="J58" s="45"/>
      <c r="K58" s="33"/>
    </row>
    <row r="59" spans="2:11" s="41" customFormat="1" ht="102.65" customHeight="1">
      <c r="B59" s="42">
        <v>25</v>
      </c>
      <c r="C59" s="137" t="s">
        <v>205</v>
      </c>
      <c r="D59" s="137"/>
      <c r="E59" s="137"/>
      <c r="F59" s="138" t="s">
        <v>37</v>
      </c>
      <c r="G59" s="138"/>
      <c r="H59" s="43" t="s">
        <v>23</v>
      </c>
      <c r="I59" s="44"/>
      <c r="J59" s="45"/>
      <c r="K59" s="32"/>
    </row>
    <row r="60" spans="2:11" s="41" customFormat="1" ht="216.65" customHeight="1">
      <c r="B60" s="42">
        <v>26</v>
      </c>
      <c r="C60" s="137" t="s">
        <v>206</v>
      </c>
      <c r="D60" s="137"/>
      <c r="E60" s="137"/>
      <c r="F60" s="138" t="s">
        <v>38</v>
      </c>
      <c r="G60" s="138"/>
      <c r="H60" s="43" t="s">
        <v>23</v>
      </c>
      <c r="I60" s="44">
        <v>0</v>
      </c>
      <c r="J60" s="45"/>
      <c r="K60" s="42"/>
    </row>
    <row r="61" spans="2:11" s="41" customFormat="1" ht="180.65" customHeight="1">
      <c r="B61" s="42">
        <v>27</v>
      </c>
      <c r="C61" s="137" t="s">
        <v>207</v>
      </c>
      <c r="D61" s="137"/>
      <c r="E61" s="137"/>
      <c r="F61" s="138" t="s">
        <v>39</v>
      </c>
      <c r="G61" s="138"/>
      <c r="H61" s="43" t="s">
        <v>23</v>
      </c>
      <c r="I61" s="42">
        <v>0</v>
      </c>
      <c r="J61" s="45"/>
      <c r="K61" s="42"/>
    </row>
    <row r="62" spans="2:11" s="41" customFormat="1" ht="153" customHeight="1">
      <c r="B62" s="42">
        <v>28</v>
      </c>
      <c r="C62" s="137" t="s">
        <v>40</v>
      </c>
      <c r="D62" s="137"/>
      <c r="E62" s="137"/>
      <c r="F62" s="138" t="s">
        <v>41</v>
      </c>
      <c r="G62" s="138"/>
      <c r="H62" s="43" t="s">
        <v>10</v>
      </c>
      <c r="I62" s="42"/>
      <c r="J62" s="45"/>
      <c r="K62" s="42"/>
    </row>
    <row r="63" spans="2:11" s="41" customFormat="1" ht="111.65" customHeight="1">
      <c r="B63" s="42">
        <v>29</v>
      </c>
      <c r="C63" s="137" t="s">
        <v>208</v>
      </c>
      <c r="D63" s="137"/>
      <c r="E63" s="137"/>
      <c r="F63" s="138" t="s">
        <v>42</v>
      </c>
      <c r="G63" s="138"/>
      <c r="H63" s="43" t="s">
        <v>10</v>
      </c>
      <c r="I63" s="44"/>
      <c r="J63" s="45"/>
      <c r="K63" s="42"/>
    </row>
    <row r="64" spans="2:11" s="41" customFormat="1" ht="241.75" customHeight="1">
      <c r="B64" s="42">
        <v>30</v>
      </c>
      <c r="C64" s="137" t="s">
        <v>209</v>
      </c>
      <c r="D64" s="137"/>
      <c r="E64" s="137"/>
      <c r="F64" s="138" t="s">
        <v>43</v>
      </c>
      <c r="G64" s="138"/>
      <c r="H64" s="43" t="s">
        <v>23</v>
      </c>
      <c r="I64" s="44"/>
      <c r="J64" s="45"/>
      <c r="K64" s="42"/>
    </row>
    <row r="65" spans="2:11" s="41" customFormat="1" ht="249" customHeight="1">
      <c r="B65" s="42">
        <v>31</v>
      </c>
      <c r="C65" s="137" t="s">
        <v>129</v>
      </c>
      <c r="D65" s="137"/>
      <c r="E65" s="137"/>
      <c r="F65" s="138" t="s">
        <v>44</v>
      </c>
      <c r="G65" s="138"/>
      <c r="H65" s="43" t="s">
        <v>45</v>
      </c>
      <c r="I65" s="44"/>
      <c r="J65" s="45"/>
      <c r="K65" s="42"/>
    </row>
    <row r="66" spans="2:11" s="41" customFormat="1" ht="138" customHeight="1">
      <c r="B66" s="42">
        <v>32</v>
      </c>
      <c r="C66" s="137" t="s">
        <v>210</v>
      </c>
      <c r="D66" s="137"/>
      <c r="E66" s="137"/>
      <c r="F66" s="138" t="s">
        <v>46</v>
      </c>
      <c r="G66" s="138"/>
      <c r="H66" s="43" t="s">
        <v>47</v>
      </c>
      <c r="I66" s="44"/>
      <c r="J66" s="45"/>
      <c r="K66" s="42"/>
    </row>
    <row r="67" spans="2:11" s="41" customFormat="1" ht="166.75" customHeight="1">
      <c r="B67" s="42">
        <v>33</v>
      </c>
      <c r="C67" s="137" t="s">
        <v>211</v>
      </c>
      <c r="D67" s="137"/>
      <c r="E67" s="137"/>
      <c r="F67" s="138" t="s">
        <v>48</v>
      </c>
      <c r="G67" s="138"/>
      <c r="H67" s="43" t="s">
        <v>45</v>
      </c>
      <c r="I67" s="44"/>
      <c r="J67" s="45"/>
      <c r="K67" s="42"/>
    </row>
    <row r="68" spans="2:11" s="41" customFormat="1" ht="165" customHeight="1">
      <c r="B68" s="42">
        <v>34</v>
      </c>
      <c r="C68" s="137" t="s">
        <v>212</v>
      </c>
      <c r="D68" s="137"/>
      <c r="E68" s="137"/>
      <c r="F68" s="138" t="s">
        <v>49</v>
      </c>
      <c r="G68" s="138"/>
      <c r="H68" s="43" t="s">
        <v>21</v>
      </c>
      <c r="I68" s="42"/>
      <c r="J68" s="45"/>
      <c r="K68" s="42"/>
    </row>
    <row r="69" spans="2:11" s="41" customFormat="1" ht="409.5" customHeight="1">
      <c r="B69" s="42">
        <v>35</v>
      </c>
      <c r="C69" s="137" t="s">
        <v>213</v>
      </c>
      <c r="D69" s="137"/>
      <c r="E69" s="137"/>
      <c r="F69" s="138" t="s">
        <v>50</v>
      </c>
      <c r="G69" s="138"/>
      <c r="H69" s="43" t="s">
        <v>17</v>
      </c>
      <c r="I69" s="42"/>
      <c r="J69" s="45"/>
      <c r="K69" s="42"/>
    </row>
    <row r="70" spans="2:11" s="41" customFormat="1" ht="201" customHeight="1">
      <c r="B70" s="42">
        <v>36</v>
      </c>
      <c r="C70" s="137" t="s">
        <v>214</v>
      </c>
      <c r="D70" s="137"/>
      <c r="E70" s="137"/>
      <c r="F70" s="138" t="s">
        <v>51</v>
      </c>
      <c r="G70" s="138"/>
      <c r="H70" s="42" t="s">
        <v>14</v>
      </c>
      <c r="I70" s="42"/>
      <c r="J70" s="45"/>
      <c r="K70" s="42"/>
    </row>
    <row r="71" spans="2:11" s="41" customFormat="1" ht="201" customHeight="1">
      <c r="B71" s="42">
        <v>37</v>
      </c>
      <c r="C71" s="137" t="s">
        <v>215</v>
      </c>
      <c r="D71" s="137"/>
      <c r="E71" s="137"/>
      <c r="F71" s="138" t="s">
        <v>52</v>
      </c>
      <c r="G71" s="138"/>
      <c r="H71" s="42" t="s">
        <v>14</v>
      </c>
      <c r="I71" s="42"/>
      <c r="J71" s="45"/>
      <c r="K71" s="42"/>
    </row>
    <row r="72" spans="2:11" s="41" customFormat="1" ht="141" customHeight="1">
      <c r="B72" s="42">
        <v>38</v>
      </c>
      <c r="C72" s="137" t="s">
        <v>53</v>
      </c>
      <c r="D72" s="137"/>
      <c r="E72" s="137"/>
      <c r="F72" s="144" t="s">
        <v>54</v>
      </c>
      <c r="G72" s="144"/>
      <c r="H72" s="42" t="s">
        <v>14</v>
      </c>
      <c r="I72" s="39"/>
      <c r="J72" s="45"/>
      <c r="K72" s="42"/>
    </row>
    <row r="73" spans="2:11" s="41" customFormat="1" ht="228.65" customHeight="1">
      <c r="B73" s="42">
        <v>39</v>
      </c>
      <c r="C73" s="137" t="s">
        <v>55</v>
      </c>
      <c r="D73" s="137"/>
      <c r="E73" s="137"/>
      <c r="F73" s="144" t="s">
        <v>56</v>
      </c>
      <c r="G73" s="144"/>
      <c r="H73" s="42" t="s">
        <v>14</v>
      </c>
      <c r="I73" s="39"/>
      <c r="J73" s="45"/>
      <c r="K73" s="42"/>
    </row>
    <row r="74" spans="2:11" s="41" customFormat="1" ht="228.65" customHeight="1">
      <c r="B74" s="42">
        <v>40</v>
      </c>
      <c r="C74" s="145" t="s">
        <v>130</v>
      </c>
      <c r="D74" s="145"/>
      <c r="E74" s="145"/>
      <c r="F74" s="144" t="s">
        <v>58</v>
      </c>
      <c r="G74" s="144"/>
      <c r="H74" s="42" t="s">
        <v>59</v>
      </c>
      <c r="I74" s="39"/>
      <c r="J74" s="45"/>
      <c r="K74" s="42"/>
    </row>
    <row r="75" spans="2:11" s="41" customFormat="1" ht="228.65" customHeight="1">
      <c r="B75" s="42">
        <v>41</v>
      </c>
      <c r="C75" s="137" t="s">
        <v>60</v>
      </c>
      <c r="D75" s="137"/>
      <c r="E75" s="137"/>
      <c r="F75" s="138" t="s">
        <v>61</v>
      </c>
      <c r="G75" s="138"/>
      <c r="H75" s="32" t="s">
        <v>62</v>
      </c>
      <c r="I75" s="42"/>
      <c r="J75" s="45"/>
      <c r="K75" s="42"/>
    </row>
    <row r="76" spans="2:11" s="41" customFormat="1" ht="201" customHeight="1">
      <c r="B76" s="42">
        <v>42</v>
      </c>
      <c r="C76" s="145" t="s">
        <v>63</v>
      </c>
      <c r="D76" s="145"/>
      <c r="E76" s="145"/>
      <c r="F76" s="138" t="s">
        <v>64</v>
      </c>
      <c r="G76" s="138"/>
      <c r="H76" s="32" t="s">
        <v>62</v>
      </c>
      <c r="I76" s="42"/>
      <c r="J76" s="45"/>
      <c r="K76" s="42"/>
    </row>
    <row r="77" spans="2:11" s="41" customFormat="1" ht="145.65" customHeight="1">
      <c r="B77" s="42">
        <v>43</v>
      </c>
      <c r="C77" s="137" t="s">
        <v>131</v>
      </c>
      <c r="D77" s="137"/>
      <c r="E77" s="137"/>
      <c r="F77" s="138" t="s">
        <v>64</v>
      </c>
      <c r="G77" s="138"/>
      <c r="H77" s="32" t="s">
        <v>23</v>
      </c>
      <c r="I77" s="42"/>
      <c r="J77" s="45"/>
      <c r="K77" s="42"/>
    </row>
    <row r="78" spans="2:11" s="41" customFormat="1" ht="161.5" customHeight="1">
      <c r="B78" s="42">
        <v>44</v>
      </c>
      <c r="C78" s="137" t="s">
        <v>132</v>
      </c>
      <c r="D78" s="137"/>
      <c r="E78" s="137"/>
      <c r="F78" s="138" t="s">
        <v>67</v>
      </c>
      <c r="G78" s="138"/>
      <c r="H78" s="32" t="s">
        <v>14</v>
      </c>
      <c r="I78" s="42"/>
      <c r="J78" s="45"/>
      <c r="K78" s="42"/>
    </row>
    <row r="79" spans="2:11" s="41" customFormat="1" ht="161.5" customHeight="1">
      <c r="B79" s="42">
        <v>45</v>
      </c>
      <c r="C79" s="137" t="s">
        <v>72</v>
      </c>
      <c r="D79" s="137"/>
      <c r="E79" s="137"/>
      <c r="F79" s="138" t="s">
        <v>73</v>
      </c>
      <c r="G79" s="138"/>
      <c r="H79" s="32" t="s">
        <v>68</v>
      </c>
      <c r="I79" s="44">
        <f>+J111</f>
        <v>0</v>
      </c>
      <c r="J79" s="45"/>
      <c r="K79" s="42"/>
    </row>
    <row r="80" spans="2:11" s="41" customFormat="1" ht="136.4" customHeight="1">
      <c r="B80" s="42">
        <v>46</v>
      </c>
      <c r="C80" s="137" t="s">
        <v>133</v>
      </c>
      <c r="D80" s="137"/>
      <c r="E80" s="137"/>
      <c r="F80" s="138" t="s">
        <v>93</v>
      </c>
      <c r="G80" s="138"/>
      <c r="H80" s="32" t="s">
        <v>14</v>
      </c>
      <c r="I80" s="44">
        <f>+J103</f>
        <v>0</v>
      </c>
      <c r="J80" s="45"/>
      <c r="K80" s="42"/>
    </row>
    <row r="81" spans="2:11" s="41" customFormat="1" ht="168" customHeight="1">
      <c r="B81" s="42">
        <v>47</v>
      </c>
      <c r="C81" s="137" t="s">
        <v>76</v>
      </c>
      <c r="D81" s="137"/>
      <c r="E81" s="137"/>
      <c r="F81" s="138" t="s">
        <v>77</v>
      </c>
      <c r="G81" s="138"/>
      <c r="H81" s="32" t="s">
        <v>59</v>
      </c>
      <c r="I81" s="44"/>
      <c r="J81" s="45"/>
      <c r="K81" s="42">
        <v>0</v>
      </c>
    </row>
    <row r="82" spans="2:11" s="41" customFormat="1" ht="176.4" customHeight="1">
      <c r="B82" s="42">
        <v>48</v>
      </c>
      <c r="C82" s="137" t="s">
        <v>134</v>
      </c>
      <c r="D82" s="137"/>
      <c r="E82" s="137"/>
      <c r="F82" s="146" t="s">
        <v>70</v>
      </c>
      <c r="G82" s="147"/>
      <c r="H82" s="31" t="s">
        <v>135</v>
      </c>
      <c r="I82" s="47"/>
      <c r="J82" s="47"/>
      <c r="K82" s="47"/>
    </row>
    <row r="83" spans="2:11" s="41" customFormat="1" ht="162.65" customHeight="1">
      <c r="B83" s="42">
        <v>49</v>
      </c>
      <c r="C83" s="145" t="s">
        <v>74</v>
      </c>
      <c r="D83" s="145"/>
      <c r="E83" s="145"/>
      <c r="F83" s="146" t="s">
        <v>136</v>
      </c>
      <c r="G83" s="147"/>
      <c r="H83" s="31" t="s">
        <v>12</v>
      </c>
      <c r="I83" s="31"/>
      <c r="J83" s="31"/>
      <c r="K83" s="31"/>
    </row>
    <row r="84" spans="2:11" s="41" customFormat="1" ht="196.4" customHeight="1">
      <c r="B84" s="42">
        <v>50</v>
      </c>
      <c r="C84" s="145" t="s">
        <v>82</v>
      </c>
      <c r="D84" s="145"/>
      <c r="E84" s="145"/>
      <c r="F84" s="146" t="s">
        <v>95</v>
      </c>
      <c r="G84" s="147"/>
      <c r="H84" s="31" t="s">
        <v>135</v>
      </c>
      <c r="I84" s="31"/>
      <c r="J84" s="31"/>
      <c r="K84" s="31"/>
    </row>
    <row r="85" spans="2:11" s="41" customFormat="1" ht="23">
      <c r="B85" s="149" t="s">
        <v>137</v>
      </c>
      <c r="C85" s="150"/>
      <c r="D85" s="151"/>
      <c r="E85" s="48" t="s">
        <v>138</v>
      </c>
      <c r="F85" s="48"/>
      <c r="G85" s="48" t="s">
        <v>139</v>
      </c>
      <c r="H85" s="48" t="s">
        <v>140</v>
      </c>
      <c r="I85" s="46" t="s">
        <v>141</v>
      </c>
      <c r="J85" s="48" t="s">
        <v>4</v>
      </c>
      <c r="K85" s="48" t="s">
        <v>3</v>
      </c>
    </row>
    <row r="86" spans="2:11" s="41" customFormat="1" ht="23">
      <c r="B86" s="46"/>
      <c r="C86" s="46"/>
      <c r="D86" s="46"/>
      <c r="E86" s="48"/>
      <c r="F86" s="48"/>
      <c r="G86" s="48"/>
      <c r="H86" s="48"/>
      <c r="I86" s="46"/>
      <c r="J86" s="48"/>
      <c r="K86" s="48"/>
    </row>
    <row r="87" spans="2:11" s="41" customFormat="1" ht="14.4" customHeight="1">
      <c r="B87" s="49"/>
      <c r="C87" s="46"/>
      <c r="D87" s="46"/>
      <c r="E87" s="48"/>
      <c r="F87" s="48"/>
      <c r="G87" s="48"/>
      <c r="H87" s="48"/>
      <c r="I87" s="46"/>
      <c r="J87" s="48"/>
      <c r="K87" s="48"/>
    </row>
    <row r="88" spans="2:11" s="41" customFormat="1" ht="23">
      <c r="B88" s="143" t="s">
        <v>142</v>
      </c>
      <c r="C88" s="143"/>
      <c r="D88" s="143"/>
      <c r="E88" s="143"/>
      <c r="F88" s="50"/>
      <c r="G88" s="50"/>
      <c r="H88" s="50"/>
      <c r="I88" s="43"/>
      <c r="J88" s="49"/>
      <c r="K88" s="48"/>
    </row>
    <row r="89" spans="2:11" s="41" customFormat="1" ht="23">
      <c r="B89" s="148" t="s">
        <v>120</v>
      </c>
      <c r="C89" s="148"/>
      <c r="D89" s="148"/>
      <c r="E89" s="46">
        <v>0</v>
      </c>
      <c r="F89" s="50"/>
      <c r="G89" s="43"/>
      <c r="H89" s="43"/>
      <c r="I89" s="51"/>
      <c r="J89" s="52">
        <f>I89*H89*G89*E89</f>
        <v>0</v>
      </c>
      <c r="K89" s="48"/>
    </row>
    <row r="90" spans="2:11" s="41" customFormat="1" ht="23">
      <c r="B90" s="152" t="s">
        <v>143</v>
      </c>
      <c r="C90" s="152"/>
      <c r="D90" s="152"/>
      <c r="E90" s="40"/>
      <c r="F90" s="50"/>
      <c r="G90" s="50"/>
      <c r="H90" s="50"/>
      <c r="I90" s="51"/>
      <c r="J90" s="52">
        <f>SUM(J89:J89)</f>
        <v>0</v>
      </c>
      <c r="K90" s="43" t="s">
        <v>17</v>
      </c>
    </row>
    <row r="91" spans="2:11" s="41" customFormat="1" ht="23">
      <c r="B91" s="43"/>
      <c r="C91" s="53"/>
      <c r="D91" s="43"/>
      <c r="E91" s="40"/>
      <c r="F91" s="50"/>
      <c r="G91" s="50"/>
      <c r="H91" s="50"/>
      <c r="I91" s="51"/>
      <c r="J91" s="43"/>
      <c r="K91" s="43"/>
    </row>
    <row r="92" spans="2:11" s="41" customFormat="1">
      <c r="B92" s="33"/>
      <c r="C92" s="32"/>
      <c r="D92" s="32"/>
      <c r="E92" s="34"/>
      <c r="F92" s="34"/>
      <c r="G92" s="34"/>
      <c r="H92" s="34"/>
      <c r="I92" s="32"/>
      <c r="J92" s="34"/>
      <c r="K92" s="33"/>
    </row>
    <row r="93" spans="2:11" s="41" customFormat="1">
      <c r="B93" s="155" t="s">
        <v>305</v>
      </c>
      <c r="C93" s="155"/>
      <c r="D93" s="155"/>
      <c r="E93" s="54"/>
      <c r="F93" s="54"/>
      <c r="G93" s="34"/>
      <c r="H93" s="34"/>
      <c r="I93" s="32"/>
      <c r="J93" s="34"/>
      <c r="K93" s="33"/>
    </row>
    <row r="94" spans="2:11" s="41" customFormat="1">
      <c r="B94" s="154" t="s">
        <v>144</v>
      </c>
      <c r="C94" s="154"/>
      <c r="D94" s="154"/>
      <c r="E94" s="55"/>
      <c r="F94" s="55"/>
      <c r="G94" s="34"/>
      <c r="H94" s="34"/>
      <c r="I94" s="32"/>
      <c r="J94" s="56">
        <f>+J21</f>
        <v>25</v>
      </c>
      <c r="K94" s="33"/>
    </row>
    <row r="95" spans="2:11" s="41" customFormat="1">
      <c r="B95" s="154" t="s">
        <v>145</v>
      </c>
      <c r="C95" s="154"/>
      <c r="D95" s="154"/>
      <c r="E95" s="55"/>
      <c r="F95" s="55"/>
      <c r="G95" s="34"/>
      <c r="H95" s="34"/>
      <c r="I95" s="32"/>
      <c r="J95" s="56">
        <v>0</v>
      </c>
      <c r="K95" s="33"/>
    </row>
    <row r="96" spans="2:11" s="41" customFormat="1">
      <c r="B96" s="153" t="s">
        <v>143</v>
      </c>
      <c r="C96" s="153"/>
      <c r="D96" s="153"/>
      <c r="E96" s="55"/>
      <c r="F96" s="55"/>
      <c r="G96" s="34"/>
      <c r="H96" s="34"/>
      <c r="I96" s="32"/>
      <c r="J96" s="56">
        <f>SUM(J94:J95)</f>
        <v>25</v>
      </c>
      <c r="K96" s="32"/>
    </row>
    <row r="97" spans="1:30" s="41" customFormat="1">
      <c r="B97" s="153" t="s">
        <v>143</v>
      </c>
      <c r="C97" s="153"/>
      <c r="D97" s="153"/>
      <c r="E97" s="55"/>
      <c r="F97" s="55"/>
      <c r="G97" s="34"/>
      <c r="H97" s="34"/>
      <c r="I97" s="32"/>
      <c r="J97" s="56">
        <f>ROUND(J96,0)</f>
        <v>25</v>
      </c>
      <c r="K97" s="32" t="s">
        <v>10</v>
      </c>
    </row>
    <row r="98" spans="1:30" s="41" customFormat="1">
      <c r="B98" s="155"/>
      <c r="C98" s="155"/>
      <c r="D98" s="155"/>
      <c r="E98" s="24"/>
      <c r="F98" s="34"/>
      <c r="G98" s="34"/>
      <c r="H98" s="34"/>
      <c r="I98" s="39"/>
      <c r="J98" s="32"/>
      <c r="K98" s="32"/>
    </row>
    <row r="99" spans="1:30" s="41" customFormat="1">
      <c r="B99" s="155" t="s">
        <v>309</v>
      </c>
      <c r="C99" s="155"/>
      <c r="D99" s="155"/>
      <c r="E99" s="54"/>
      <c r="F99" s="54"/>
      <c r="G99" s="34"/>
      <c r="H99" s="34"/>
      <c r="I99" s="32"/>
      <c r="J99" s="34"/>
      <c r="K99" s="33"/>
    </row>
    <row r="100" spans="1:30" s="41" customFormat="1">
      <c r="B100" s="154" t="s">
        <v>144</v>
      </c>
      <c r="C100" s="154"/>
      <c r="D100" s="154"/>
      <c r="E100" s="55"/>
      <c r="F100" s="55"/>
      <c r="G100" s="34"/>
      <c r="H100" s="34"/>
      <c r="I100" s="32"/>
      <c r="J100" s="56">
        <f>+J22</f>
        <v>0</v>
      </c>
      <c r="K100" s="33"/>
    </row>
    <row r="101" spans="1:30" s="41" customFormat="1">
      <c r="B101" s="154" t="s">
        <v>145</v>
      </c>
      <c r="C101" s="154"/>
      <c r="D101" s="154"/>
      <c r="E101" s="55"/>
      <c r="F101" s="55"/>
      <c r="G101" s="34"/>
      <c r="H101" s="34"/>
      <c r="I101" s="32"/>
      <c r="J101" s="56">
        <f>+J100*0.1</f>
        <v>0</v>
      </c>
      <c r="K101" s="33"/>
    </row>
    <row r="102" spans="1:30" s="41" customFormat="1">
      <c r="B102" s="153" t="s">
        <v>143</v>
      </c>
      <c r="C102" s="153"/>
      <c r="D102" s="153"/>
      <c r="E102" s="55"/>
      <c r="F102" s="55"/>
      <c r="G102" s="34"/>
      <c r="H102" s="34"/>
      <c r="I102" s="32"/>
      <c r="J102" s="56">
        <f>SUM(J100:J101)</f>
        <v>0</v>
      </c>
      <c r="K102" s="32"/>
    </row>
    <row r="103" spans="1:30" s="41" customFormat="1">
      <c r="B103" s="153" t="s">
        <v>143</v>
      </c>
      <c r="C103" s="153"/>
      <c r="D103" s="153"/>
      <c r="E103" s="55"/>
      <c r="F103" s="55"/>
      <c r="G103" s="34"/>
      <c r="H103" s="34"/>
      <c r="I103" s="32"/>
      <c r="J103" s="56">
        <f>ROUND(J102,0)</f>
        <v>0</v>
      </c>
      <c r="K103" s="32" t="s">
        <v>21</v>
      </c>
    </row>
    <row r="104" spans="1:30" s="41" customFormat="1">
      <c r="B104" s="154"/>
      <c r="C104" s="154"/>
      <c r="D104" s="154"/>
      <c r="E104" s="24"/>
      <c r="F104" s="24"/>
      <c r="G104" s="34"/>
      <c r="H104" s="34"/>
      <c r="I104" s="32"/>
      <c r="J104" s="56"/>
    </row>
    <row r="105" spans="1:30" s="41" customFormat="1">
      <c r="B105" s="154"/>
      <c r="C105" s="154"/>
      <c r="D105" s="154"/>
      <c r="E105" s="24"/>
      <c r="F105" s="24"/>
      <c r="G105" s="141"/>
      <c r="H105" s="141"/>
      <c r="I105" s="141"/>
      <c r="J105" s="56"/>
      <c r="K105" s="33"/>
    </row>
    <row r="106" spans="1:30" s="41" customFormat="1">
      <c r="B106" s="154"/>
      <c r="C106" s="154"/>
      <c r="D106" s="154"/>
      <c r="E106" s="54"/>
      <c r="F106" s="54"/>
      <c r="G106" s="54"/>
      <c r="H106" s="34"/>
      <c r="I106" s="32"/>
      <c r="J106" s="56"/>
      <c r="K106" s="33"/>
    </row>
    <row r="107" spans="1:30">
      <c r="B107" s="33"/>
      <c r="C107" s="32"/>
      <c r="D107" s="32"/>
      <c r="E107" s="34"/>
      <c r="F107" s="34"/>
      <c r="G107" s="34"/>
      <c r="H107" s="34"/>
      <c r="I107" s="32"/>
      <c r="J107" s="34"/>
      <c r="K107" s="34"/>
    </row>
    <row r="108" spans="1:30">
      <c r="B108" s="155"/>
      <c r="C108" s="155"/>
      <c r="D108" s="155"/>
      <c r="E108" s="24"/>
      <c r="F108" s="24"/>
      <c r="G108" s="34"/>
      <c r="H108" s="34"/>
      <c r="I108" s="32"/>
      <c r="J108" s="34"/>
      <c r="K108" s="34"/>
    </row>
    <row r="109" spans="1:30">
      <c r="B109" s="154"/>
      <c r="C109" s="154"/>
      <c r="D109" s="154"/>
      <c r="E109" s="24"/>
      <c r="F109" s="24"/>
      <c r="G109" s="141"/>
      <c r="H109" s="141"/>
      <c r="I109" s="141"/>
      <c r="J109" s="56"/>
      <c r="K109" s="32"/>
    </row>
    <row r="110" spans="1:30" s="34" customFormat="1">
      <c r="A110" s="58"/>
      <c r="B110" s="33"/>
      <c r="C110" s="32"/>
      <c r="D110" s="32"/>
      <c r="I110" s="32"/>
      <c r="J110" s="56"/>
      <c r="L110" s="23"/>
      <c r="M110" s="23"/>
      <c r="N110" s="23"/>
      <c r="O110" s="23"/>
      <c r="P110" s="23"/>
      <c r="Q110" s="23"/>
      <c r="R110" s="23"/>
      <c r="S110" s="23"/>
      <c r="T110" s="23"/>
      <c r="U110" s="23"/>
      <c r="V110" s="23"/>
      <c r="W110" s="23"/>
      <c r="X110" s="23"/>
      <c r="Y110" s="23"/>
      <c r="Z110" s="23"/>
      <c r="AA110" s="23"/>
      <c r="AB110" s="23"/>
      <c r="AC110" s="23"/>
      <c r="AD110" s="23"/>
    </row>
    <row r="111" spans="1:30" s="34" customFormat="1">
      <c r="A111" s="58"/>
      <c r="B111" s="33"/>
      <c r="C111" s="32"/>
      <c r="D111" s="32"/>
      <c r="I111" s="32"/>
      <c r="J111" s="56"/>
      <c r="K111" s="32"/>
      <c r="L111" s="23"/>
      <c r="M111" s="23"/>
      <c r="N111" s="23"/>
      <c r="O111" s="23"/>
      <c r="P111" s="23"/>
      <c r="Q111" s="23"/>
      <c r="R111" s="23"/>
      <c r="S111" s="23"/>
      <c r="T111" s="23"/>
      <c r="U111" s="23"/>
      <c r="V111" s="23"/>
      <c r="W111" s="23"/>
      <c r="X111" s="23"/>
      <c r="Y111" s="23"/>
      <c r="Z111" s="23"/>
      <c r="AA111" s="23"/>
      <c r="AB111" s="23"/>
      <c r="AC111" s="23"/>
      <c r="AD111" s="23"/>
    </row>
    <row r="112" spans="1:30">
      <c r="J112" s="56"/>
    </row>
  </sheetData>
  <mergeCells count="137">
    <mergeCell ref="G105:I105"/>
    <mergeCell ref="B106:D106"/>
    <mergeCell ref="B108:D108"/>
    <mergeCell ref="B109:D109"/>
    <mergeCell ref="G109:I109"/>
    <mergeCell ref="B99:D99"/>
    <mergeCell ref="B100:D100"/>
    <mergeCell ref="B101:D101"/>
    <mergeCell ref="B104:D104"/>
    <mergeCell ref="B105:D105"/>
    <mergeCell ref="B102:D102"/>
    <mergeCell ref="B103:D103"/>
    <mergeCell ref="B93:D93"/>
    <mergeCell ref="B94:D94"/>
    <mergeCell ref="B95:D95"/>
    <mergeCell ref="B96:D96"/>
    <mergeCell ref="B97:D97"/>
    <mergeCell ref="B98:D98"/>
    <mergeCell ref="C84:E84"/>
    <mergeCell ref="F84:G84"/>
    <mergeCell ref="B85:D85"/>
    <mergeCell ref="B88:E88"/>
    <mergeCell ref="B89:D89"/>
    <mergeCell ref="B90:D90"/>
    <mergeCell ref="C81:E81"/>
    <mergeCell ref="F81:G81"/>
    <mergeCell ref="C82:E82"/>
    <mergeCell ref="F82:G82"/>
    <mergeCell ref="C83:E83"/>
    <mergeCell ref="F83:G83"/>
    <mergeCell ref="C78:E78"/>
    <mergeCell ref="F78:G78"/>
    <mergeCell ref="C79:E79"/>
    <mergeCell ref="F79:G79"/>
    <mergeCell ref="C80:E80"/>
    <mergeCell ref="F80:G80"/>
    <mergeCell ref="C75:E75"/>
    <mergeCell ref="F75:G75"/>
    <mergeCell ref="C76:E76"/>
    <mergeCell ref="F76:G76"/>
    <mergeCell ref="C77:E77"/>
    <mergeCell ref="F77:G77"/>
    <mergeCell ref="C72:E72"/>
    <mergeCell ref="F72:G72"/>
    <mergeCell ref="C73:E73"/>
    <mergeCell ref="F73:G73"/>
    <mergeCell ref="C74:E74"/>
    <mergeCell ref="F74:G74"/>
    <mergeCell ref="C69:E69"/>
    <mergeCell ref="F69:G69"/>
    <mergeCell ref="C70:E70"/>
    <mergeCell ref="F70:G70"/>
    <mergeCell ref="C71:E71"/>
    <mergeCell ref="F71:G71"/>
    <mergeCell ref="C66:E66"/>
    <mergeCell ref="F66:G66"/>
    <mergeCell ref="C67:E67"/>
    <mergeCell ref="F67:G67"/>
    <mergeCell ref="C68:E68"/>
    <mergeCell ref="F68:G68"/>
    <mergeCell ref="C63:E63"/>
    <mergeCell ref="F63:G63"/>
    <mergeCell ref="C64:E64"/>
    <mergeCell ref="F64:G64"/>
    <mergeCell ref="C65:E65"/>
    <mergeCell ref="F65:G65"/>
    <mergeCell ref="C60:E60"/>
    <mergeCell ref="F60:G60"/>
    <mergeCell ref="C61:E61"/>
    <mergeCell ref="F61:G61"/>
    <mergeCell ref="C62:E62"/>
    <mergeCell ref="F62:G62"/>
    <mergeCell ref="C57:E57"/>
    <mergeCell ref="F57:G57"/>
    <mergeCell ref="C58:E58"/>
    <mergeCell ref="F58:G58"/>
    <mergeCell ref="C59:E59"/>
    <mergeCell ref="F59:G59"/>
    <mergeCell ref="C54:E54"/>
    <mergeCell ref="F54:G54"/>
    <mergeCell ref="C55:E55"/>
    <mergeCell ref="F55:G55"/>
    <mergeCell ref="C56:E56"/>
    <mergeCell ref="F56:G56"/>
    <mergeCell ref="C51:E51"/>
    <mergeCell ref="F51:G51"/>
    <mergeCell ref="C52:E52"/>
    <mergeCell ref="F52:G52"/>
    <mergeCell ref="C53:E53"/>
    <mergeCell ref="F53:G53"/>
    <mergeCell ref="C48:E48"/>
    <mergeCell ref="F48:G48"/>
    <mergeCell ref="C49:E49"/>
    <mergeCell ref="F49:G49"/>
    <mergeCell ref="C50:E50"/>
    <mergeCell ref="F50:G50"/>
    <mergeCell ref="C45:E45"/>
    <mergeCell ref="F45:G45"/>
    <mergeCell ref="C46:E46"/>
    <mergeCell ref="F46:G46"/>
    <mergeCell ref="C47:E47"/>
    <mergeCell ref="F47:G47"/>
    <mergeCell ref="C42:E42"/>
    <mergeCell ref="F42:G42"/>
    <mergeCell ref="C43:E43"/>
    <mergeCell ref="F43:G43"/>
    <mergeCell ref="C44:E44"/>
    <mergeCell ref="F44:G44"/>
    <mergeCell ref="C40:E40"/>
    <mergeCell ref="F40:G40"/>
    <mergeCell ref="C41:E41"/>
    <mergeCell ref="F41:G41"/>
    <mergeCell ref="C36:E36"/>
    <mergeCell ref="F36:G36"/>
    <mergeCell ref="C37:E37"/>
    <mergeCell ref="F37:G37"/>
    <mergeCell ref="C38:E38"/>
    <mergeCell ref="F38:G38"/>
    <mergeCell ref="C27:D27"/>
    <mergeCell ref="B32:J32"/>
    <mergeCell ref="C34:E34"/>
    <mergeCell ref="F34:G34"/>
    <mergeCell ref="C35:E35"/>
    <mergeCell ref="F35:G35"/>
    <mergeCell ref="B15:K15"/>
    <mergeCell ref="C25:D25"/>
    <mergeCell ref="C39:E39"/>
    <mergeCell ref="F39:G39"/>
    <mergeCell ref="E9:K9"/>
    <mergeCell ref="B13:B14"/>
    <mergeCell ref="C13:C14"/>
    <mergeCell ref="D13:D14"/>
    <mergeCell ref="E13:E14"/>
    <mergeCell ref="G13:I13"/>
    <mergeCell ref="J13:J14"/>
    <mergeCell ref="K13:K14"/>
    <mergeCell ref="C26:D26"/>
  </mergeCell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7FD0F1-0041-474B-98B0-5A0EC223CA67}">
  <sheetPr>
    <tabColor rgb="FFFFFF00"/>
  </sheetPr>
  <dimension ref="A2:AD112"/>
  <sheetViews>
    <sheetView zoomScale="55" workbookViewId="0">
      <selection activeCell="E33" sqref="E33"/>
    </sheetView>
  </sheetViews>
  <sheetFormatPr defaultColWidth="8.90625" defaultRowHeight="21.5"/>
  <cols>
    <col min="1" max="1" width="8.90625" style="23"/>
    <col min="2" max="2" width="29.90625" style="22" customWidth="1"/>
    <col min="3" max="3" width="21.90625" style="21" customWidth="1"/>
    <col min="4" max="4" width="23.453125" style="21" customWidth="1"/>
    <col min="5" max="5" width="47.08984375" style="23" customWidth="1"/>
    <col min="6" max="6" width="14.90625" style="23" customWidth="1"/>
    <col min="7" max="7" width="12.90625" style="23" customWidth="1"/>
    <col min="8" max="8" width="13.54296875" style="23" customWidth="1"/>
    <col min="9" max="9" width="14.90625" style="23" customWidth="1"/>
    <col min="10" max="10" width="19.90625" style="23" customWidth="1"/>
    <col min="11" max="11" width="35" style="22" customWidth="1"/>
    <col min="12" max="16384" width="8.90625" style="23"/>
  </cols>
  <sheetData>
    <row r="2" spans="2:11" ht="42" customHeight="1">
      <c r="B2" s="24" t="s">
        <v>99</v>
      </c>
      <c r="C2" s="36" t="s">
        <v>251</v>
      </c>
    </row>
    <row r="3" spans="2:11" ht="21" customHeight="1">
      <c r="B3" s="24" t="s">
        <v>100</v>
      </c>
      <c r="C3" s="25"/>
      <c r="E3" s="23" t="s">
        <v>318</v>
      </c>
      <c r="F3" s="23">
        <f>2*9</f>
        <v>18</v>
      </c>
    </row>
    <row r="4" spans="2:11" ht="21" customHeight="1">
      <c r="B4" s="24" t="s">
        <v>101</v>
      </c>
      <c r="C4" s="32" t="s">
        <v>216</v>
      </c>
    </row>
    <row r="5" spans="2:11" ht="21" customHeight="1">
      <c r="B5" s="24" t="s">
        <v>102</v>
      </c>
      <c r="C5" s="25" t="s">
        <v>319</v>
      </c>
    </row>
    <row r="6" spans="2:11" ht="21" customHeight="1">
      <c r="B6" s="24" t="s">
        <v>103</v>
      </c>
      <c r="C6" s="25"/>
    </row>
    <row r="7" spans="2:11" ht="21" customHeight="1">
      <c r="B7" s="24" t="s">
        <v>104</v>
      </c>
      <c r="C7" s="25">
        <v>2</v>
      </c>
    </row>
    <row r="8" spans="2:11" ht="21" customHeight="1">
      <c r="B8" s="24" t="s">
        <v>105</v>
      </c>
      <c r="C8" s="25" t="s">
        <v>317</v>
      </c>
    </row>
    <row r="9" spans="2:11" ht="41.4" customHeight="1">
      <c r="B9" s="26" t="s">
        <v>106</v>
      </c>
      <c r="C9" s="25">
        <f>C7+1</f>
        <v>3</v>
      </c>
      <c r="E9" s="135"/>
      <c r="F9" s="135"/>
      <c r="G9" s="135"/>
      <c r="H9" s="135"/>
      <c r="I9" s="135"/>
      <c r="J9" s="135"/>
      <c r="K9" s="135"/>
    </row>
    <row r="10" spans="2:11" ht="21" customHeight="1">
      <c r="B10" s="24" t="s">
        <v>107</v>
      </c>
      <c r="C10" s="25" t="s">
        <v>217</v>
      </c>
      <c r="J10" s="27"/>
    </row>
    <row r="11" spans="2:11" ht="21" customHeight="1">
      <c r="B11" s="24" t="s">
        <v>108</v>
      </c>
      <c r="C11" s="25" t="s">
        <v>218</v>
      </c>
    </row>
    <row r="12" spans="2:11">
      <c r="B12" s="28"/>
      <c r="C12" s="29"/>
    </row>
    <row r="13" spans="2:11" ht="15" customHeight="1">
      <c r="B13" s="136" t="s">
        <v>109</v>
      </c>
      <c r="C13" s="136" t="s">
        <v>110</v>
      </c>
      <c r="D13" s="136" t="s">
        <v>111</v>
      </c>
      <c r="E13" s="136" t="s">
        <v>112</v>
      </c>
      <c r="F13" s="30"/>
      <c r="G13" s="136" t="s">
        <v>113</v>
      </c>
      <c r="H13" s="136"/>
      <c r="I13" s="136"/>
      <c r="J13" s="136" t="s">
        <v>114</v>
      </c>
      <c r="K13" s="136" t="s">
        <v>115</v>
      </c>
    </row>
    <row r="14" spans="2:11" ht="15" customHeight="1">
      <c r="B14" s="136"/>
      <c r="C14" s="136"/>
      <c r="D14" s="136"/>
      <c r="E14" s="136"/>
      <c r="F14" s="30" t="s">
        <v>116</v>
      </c>
      <c r="G14" s="30" t="s">
        <v>117</v>
      </c>
      <c r="H14" s="30" t="s">
        <v>118</v>
      </c>
      <c r="I14" s="30" t="s">
        <v>119</v>
      </c>
      <c r="J14" s="136"/>
      <c r="K14" s="136"/>
    </row>
    <row r="15" spans="2:11" ht="18.649999999999999" customHeight="1">
      <c r="B15" s="132" t="s">
        <v>120</v>
      </c>
      <c r="C15" s="132"/>
      <c r="D15" s="132"/>
      <c r="E15" s="132"/>
      <c r="F15" s="132"/>
      <c r="G15" s="132"/>
      <c r="H15" s="132"/>
      <c r="I15" s="132"/>
      <c r="J15" s="132"/>
      <c r="K15" s="132"/>
    </row>
    <row r="16" spans="2:11">
      <c r="B16" s="31"/>
      <c r="C16" s="32"/>
      <c r="D16" s="32"/>
      <c r="E16" s="32"/>
      <c r="F16" s="32"/>
      <c r="G16" s="32"/>
      <c r="H16" s="32"/>
      <c r="I16" s="33"/>
      <c r="J16" s="32"/>
      <c r="K16" s="32"/>
    </row>
    <row r="17" spans="2:11">
      <c r="B17" s="33"/>
      <c r="C17" s="32"/>
      <c r="D17" s="32"/>
      <c r="E17" s="34"/>
      <c r="F17" s="32"/>
      <c r="G17" s="32"/>
      <c r="H17" s="34"/>
      <c r="I17" s="34"/>
      <c r="J17" s="32"/>
      <c r="K17" s="33"/>
    </row>
    <row r="18" spans="2:11">
      <c r="B18" s="33"/>
      <c r="C18" s="32"/>
      <c r="D18" s="32"/>
      <c r="E18" s="34"/>
      <c r="F18" s="32"/>
      <c r="G18" s="32"/>
      <c r="H18" s="34"/>
      <c r="I18" s="34"/>
      <c r="J18" s="32"/>
      <c r="K18" s="33"/>
    </row>
    <row r="19" spans="2:11">
      <c r="B19" s="33"/>
      <c r="C19" s="32"/>
      <c r="D19" s="32"/>
      <c r="E19" s="34"/>
      <c r="F19" s="32"/>
      <c r="G19" s="32"/>
      <c r="H19" s="34"/>
      <c r="I19" s="34"/>
      <c r="J19" s="32"/>
      <c r="K19" s="33"/>
    </row>
    <row r="20" spans="2:11" ht="22.5" customHeight="1">
      <c r="B20" s="35" t="s">
        <v>121</v>
      </c>
      <c r="C20" s="25"/>
      <c r="D20" s="25"/>
      <c r="E20" s="36"/>
      <c r="F20" s="36"/>
      <c r="G20" s="37"/>
      <c r="H20" s="34"/>
      <c r="I20" s="30"/>
      <c r="J20" s="38"/>
      <c r="K20" s="33"/>
    </row>
    <row r="21" spans="2:11" ht="22.5" customHeight="1">
      <c r="B21" s="35"/>
      <c r="C21" s="36" t="s">
        <v>31</v>
      </c>
      <c r="D21" s="31"/>
      <c r="E21" s="36"/>
      <c r="F21" s="36"/>
      <c r="G21" s="37"/>
      <c r="H21" s="34"/>
      <c r="I21" s="25" t="s">
        <v>10</v>
      </c>
      <c r="J21" s="38">
        <f>+J16</f>
        <v>0</v>
      </c>
      <c r="K21" s="33"/>
    </row>
    <row r="22" spans="2:11" ht="22.5" customHeight="1">
      <c r="B22" s="35"/>
      <c r="C22" s="78" t="s">
        <v>225</v>
      </c>
      <c r="D22" s="33"/>
      <c r="E22" s="31"/>
      <c r="F22" s="31"/>
      <c r="G22" s="32"/>
      <c r="H22" s="32"/>
      <c r="I22" s="25" t="s">
        <v>14</v>
      </c>
      <c r="J22" s="38">
        <f>+J17</f>
        <v>0</v>
      </c>
      <c r="K22" s="33"/>
    </row>
    <row r="23" spans="2:11" ht="22.5" customHeight="1">
      <c r="B23" s="35"/>
      <c r="C23" s="78"/>
      <c r="D23" s="33"/>
      <c r="E23" s="31"/>
      <c r="F23" s="31"/>
      <c r="G23" s="32"/>
      <c r="H23" s="32"/>
      <c r="I23" s="25"/>
      <c r="J23" s="38"/>
      <c r="K23" s="33"/>
    </row>
    <row r="24" spans="2:11" ht="22.5" customHeight="1">
      <c r="B24" s="35"/>
      <c r="C24" s="78"/>
      <c r="D24" s="33"/>
      <c r="E24" s="31"/>
      <c r="F24" s="31"/>
      <c r="G24" s="32"/>
      <c r="H24" s="32"/>
      <c r="I24" s="25"/>
      <c r="J24" s="38"/>
      <c r="K24" s="33"/>
    </row>
    <row r="25" spans="2:11" ht="22.5" customHeight="1">
      <c r="B25" s="35"/>
      <c r="C25" s="139"/>
      <c r="D25" s="139"/>
      <c r="E25" s="31"/>
      <c r="F25" s="31"/>
      <c r="G25" s="32"/>
      <c r="H25" s="32"/>
      <c r="I25" s="25"/>
      <c r="J25" s="38"/>
      <c r="K25" s="33"/>
    </row>
    <row r="26" spans="2:11" ht="22.5" customHeight="1">
      <c r="B26" s="35"/>
      <c r="C26" s="134"/>
      <c r="D26" s="134"/>
      <c r="E26" s="31"/>
      <c r="F26" s="31"/>
      <c r="G26" s="32"/>
      <c r="H26" s="32"/>
      <c r="I26" s="25"/>
      <c r="J26" s="38"/>
      <c r="K26" s="33"/>
    </row>
    <row r="27" spans="2:11" ht="22.5" customHeight="1">
      <c r="B27" s="33"/>
      <c r="C27" s="141"/>
      <c r="D27" s="141"/>
      <c r="E27" s="34"/>
      <c r="F27" s="34"/>
      <c r="G27" s="34"/>
      <c r="H27" s="34"/>
      <c r="I27" s="34"/>
      <c r="J27" s="38"/>
      <c r="K27" s="33"/>
    </row>
    <row r="28" spans="2:11" ht="21.65" customHeight="1">
      <c r="B28" s="33"/>
      <c r="C28" s="34"/>
      <c r="D28" s="34"/>
      <c r="E28" s="34"/>
      <c r="F28" s="34"/>
      <c r="G28" s="34"/>
      <c r="H28" s="34"/>
      <c r="I28" s="34"/>
      <c r="J28" s="38"/>
      <c r="K28" s="39"/>
    </row>
    <row r="29" spans="2:11" ht="21.65" customHeight="1">
      <c r="B29" s="31"/>
      <c r="C29" s="34"/>
      <c r="D29" s="34"/>
      <c r="E29" s="34"/>
      <c r="F29" s="34"/>
      <c r="G29" s="34"/>
      <c r="H29" s="34"/>
      <c r="I29" s="34"/>
      <c r="J29" s="38"/>
      <c r="K29" s="39"/>
    </row>
    <row r="30" spans="2:11">
      <c r="B30" s="31"/>
      <c r="C30" s="31"/>
      <c r="D30" s="31"/>
      <c r="E30" s="31"/>
      <c r="F30" s="31"/>
      <c r="G30" s="34"/>
      <c r="H30" s="34"/>
      <c r="I30" s="34"/>
      <c r="J30" s="39"/>
      <c r="K30" s="33"/>
    </row>
    <row r="31" spans="2:11">
      <c r="B31" s="33"/>
      <c r="C31" s="32"/>
      <c r="D31" s="32"/>
      <c r="E31" s="34"/>
      <c r="F31" s="34"/>
      <c r="G31" s="34"/>
      <c r="H31" s="34"/>
      <c r="I31" s="34"/>
      <c r="J31" s="34"/>
      <c r="K31" s="33"/>
    </row>
    <row r="32" spans="2:11" ht="23">
      <c r="B32" s="142" t="s">
        <v>122</v>
      </c>
      <c r="C32" s="142"/>
      <c r="D32" s="142"/>
      <c r="E32" s="142"/>
      <c r="F32" s="142"/>
      <c r="G32" s="142"/>
      <c r="H32" s="142"/>
      <c r="I32" s="142"/>
      <c r="J32" s="142"/>
      <c r="K32" s="33"/>
    </row>
    <row r="33" spans="2:11">
      <c r="B33" s="32"/>
      <c r="C33" s="32"/>
      <c r="D33" s="32"/>
      <c r="E33" s="34"/>
      <c r="F33" s="34"/>
      <c r="G33" s="34"/>
      <c r="H33" s="34"/>
      <c r="I33" s="34"/>
      <c r="J33" s="34"/>
      <c r="K33" s="33"/>
    </row>
    <row r="34" spans="2:11" s="41" customFormat="1" ht="29.15" customHeight="1">
      <c r="B34" s="36" t="s">
        <v>0</v>
      </c>
      <c r="C34" s="140" t="s">
        <v>1</v>
      </c>
      <c r="D34" s="140"/>
      <c r="E34" s="140"/>
      <c r="F34" s="140" t="s">
        <v>2</v>
      </c>
      <c r="G34" s="140"/>
      <c r="H34" s="25" t="s">
        <v>3</v>
      </c>
      <c r="I34" s="25" t="s">
        <v>4</v>
      </c>
      <c r="J34" s="25" t="s">
        <v>123</v>
      </c>
      <c r="K34" s="25" t="s">
        <v>124</v>
      </c>
    </row>
    <row r="35" spans="2:11" s="41" customFormat="1" ht="162" customHeight="1">
      <c r="B35" s="42">
        <v>1</v>
      </c>
      <c r="C35" s="137" t="s">
        <v>183</v>
      </c>
      <c r="D35" s="137"/>
      <c r="E35" s="137"/>
      <c r="F35" s="138" t="s">
        <v>7</v>
      </c>
      <c r="G35" s="138"/>
      <c r="H35" s="43" t="s">
        <v>125</v>
      </c>
      <c r="I35" s="44">
        <v>1</v>
      </c>
      <c r="J35" s="45"/>
      <c r="K35" s="42"/>
    </row>
    <row r="36" spans="2:11" s="41" customFormat="1" ht="209.5" customHeight="1">
      <c r="B36" s="42">
        <v>2</v>
      </c>
      <c r="C36" s="137" t="s">
        <v>184</v>
      </c>
      <c r="D36" s="137"/>
      <c r="E36" s="137"/>
      <c r="F36" s="138" t="s">
        <v>9</v>
      </c>
      <c r="G36" s="138"/>
      <c r="H36" s="42" t="s">
        <v>10</v>
      </c>
      <c r="I36" s="42"/>
      <c r="J36" s="45"/>
      <c r="K36" s="42"/>
    </row>
    <row r="37" spans="2:11" s="41" customFormat="1" ht="236.5" customHeight="1">
      <c r="B37" s="42">
        <v>3</v>
      </c>
      <c r="C37" s="137" t="s">
        <v>185</v>
      </c>
      <c r="D37" s="137"/>
      <c r="E37" s="137"/>
      <c r="F37" s="138" t="s">
        <v>11</v>
      </c>
      <c r="G37" s="138"/>
      <c r="H37" s="42" t="s">
        <v>12</v>
      </c>
      <c r="I37" s="42"/>
      <c r="J37" s="45"/>
      <c r="K37" s="42"/>
    </row>
    <row r="38" spans="2:11" s="41" customFormat="1" ht="195" customHeight="1">
      <c r="B38" s="42">
        <v>4</v>
      </c>
      <c r="C38" s="137" t="s">
        <v>186</v>
      </c>
      <c r="D38" s="137"/>
      <c r="E38" s="137"/>
      <c r="F38" s="138" t="s">
        <v>13</v>
      </c>
      <c r="G38" s="138"/>
      <c r="H38" s="42" t="s">
        <v>14</v>
      </c>
      <c r="I38" s="42"/>
      <c r="J38" s="45"/>
      <c r="K38" s="42"/>
    </row>
    <row r="39" spans="2:11" s="41" customFormat="1" ht="88.4" customHeight="1">
      <c r="B39" s="42">
        <v>5</v>
      </c>
      <c r="C39" s="137" t="s">
        <v>187</v>
      </c>
      <c r="D39" s="137"/>
      <c r="E39" s="137"/>
      <c r="F39" s="138" t="s">
        <v>15</v>
      </c>
      <c r="G39" s="138"/>
      <c r="H39" s="42" t="s">
        <v>10</v>
      </c>
      <c r="I39" s="44">
        <v>0</v>
      </c>
      <c r="J39" s="45"/>
      <c r="K39" s="42"/>
    </row>
    <row r="40" spans="2:11" s="41" customFormat="1" ht="272.5" customHeight="1">
      <c r="B40" s="42">
        <v>6</v>
      </c>
      <c r="C40" s="137" t="s">
        <v>188</v>
      </c>
      <c r="D40" s="137"/>
      <c r="E40" s="137"/>
      <c r="F40" s="138" t="s">
        <v>16</v>
      </c>
      <c r="G40" s="138"/>
      <c r="H40" s="43" t="s">
        <v>17</v>
      </c>
      <c r="I40" s="44"/>
      <c r="J40" s="45"/>
      <c r="K40" s="42"/>
    </row>
    <row r="41" spans="2:11" s="41" customFormat="1" ht="192" customHeight="1">
      <c r="B41" s="42">
        <v>7</v>
      </c>
      <c r="C41" s="137" t="s">
        <v>189</v>
      </c>
      <c r="D41" s="137"/>
      <c r="E41" s="137"/>
      <c r="F41" s="138" t="s">
        <v>18</v>
      </c>
      <c r="G41" s="138"/>
      <c r="H41" s="43" t="s">
        <v>19</v>
      </c>
      <c r="I41" s="42"/>
      <c r="J41" s="45"/>
      <c r="K41" s="42"/>
    </row>
    <row r="42" spans="2:11" s="41" customFormat="1" ht="232.75" customHeight="1">
      <c r="B42" s="42">
        <v>8</v>
      </c>
      <c r="C42" s="137" t="s">
        <v>190</v>
      </c>
      <c r="D42" s="137"/>
      <c r="E42" s="137"/>
      <c r="F42" s="138" t="s">
        <v>182</v>
      </c>
      <c r="G42" s="138"/>
      <c r="H42" s="43" t="s">
        <v>21</v>
      </c>
      <c r="I42" s="42"/>
      <c r="J42" s="45"/>
      <c r="K42" s="42"/>
    </row>
    <row r="43" spans="2:11" s="41" customFormat="1" ht="292.5" customHeight="1">
      <c r="B43" s="42">
        <v>9</v>
      </c>
      <c r="C43" s="137" t="s">
        <v>191</v>
      </c>
      <c r="D43" s="137"/>
      <c r="E43" s="137"/>
      <c r="F43" s="138" t="s">
        <v>22</v>
      </c>
      <c r="G43" s="138"/>
      <c r="H43" s="43" t="s">
        <v>23</v>
      </c>
      <c r="I43" s="42"/>
      <c r="J43" s="45"/>
      <c r="K43" s="42"/>
    </row>
    <row r="44" spans="2:11" s="41" customFormat="1" ht="262.64999999999998" customHeight="1">
      <c r="B44" s="42">
        <v>10</v>
      </c>
      <c r="C44" s="137" t="s">
        <v>192</v>
      </c>
      <c r="D44" s="137"/>
      <c r="E44" s="137"/>
      <c r="F44" s="138" t="s">
        <v>24</v>
      </c>
      <c r="G44" s="138"/>
      <c r="H44" s="43" t="s">
        <v>23</v>
      </c>
      <c r="I44" s="42"/>
      <c r="J44" s="45"/>
      <c r="K44" s="42"/>
    </row>
    <row r="45" spans="2:11" s="41" customFormat="1" ht="249" customHeight="1">
      <c r="B45" s="42">
        <v>11</v>
      </c>
      <c r="C45" s="137" t="s">
        <v>193</v>
      </c>
      <c r="D45" s="137"/>
      <c r="E45" s="137"/>
      <c r="F45" s="138" t="s">
        <v>25</v>
      </c>
      <c r="G45" s="138"/>
      <c r="H45" s="43" t="s">
        <v>23</v>
      </c>
      <c r="I45" s="42"/>
      <c r="J45" s="45"/>
      <c r="K45" s="42"/>
    </row>
    <row r="46" spans="2:11" s="41" customFormat="1" ht="145.65" customHeight="1">
      <c r="B46" s="42">
        <v>12</v>
      </c>
      <c r="C46" s="137" t="s">
        <v>194</v>
      </c>
      <c r="D46" s="137"/>
      <c r="E46" s="137"/>
      <c r="F46" s="138" t="s">
        <v>26</v>
      </c>
      <c r="G46" s="138"/>
      <c r="H46" s="43" t="s">
        <v>23</v>
      </c>
      <c r="I46" s="42"/>
      <c r="J46" s="45"/>
      <c r="K46" s="42"/>
    </row>
    <row r="47" spans="2:11" s="41" customFormat="1" ht="282.64999999999998" customHeight="1">
      <c r="B47" s="42">
        <v>13</v>
      </c>
      <c r="C47" s="137" t="s">
        <v>195</v>
      </c>
      <c r="D47" s="137"/>
      <c r="E47" s="137"/>
      <c r="F47" s="138" t="s">
        <v>27</v>
      </c>
      <c r="G47" s="138"/>
      <c r="H47" s="43" t="s">
        <v>23</v>
      </c>
      <c r="I47" s="42"/>
      <c r="J47" s="45"/>
      <c r="K47" s="42"/>
    </row>
    <row r="48" spans="2:11" s="41" customFormat="1" ht="166.75" customHeight="1">
      <c r="B48" s="42">
        <v>14</v>
      </c>
      <c r="C48" s="137" t="s">
        <v>196</v>
      </c>
      <c r="D48" s="137"/>
      <c r="E48" s="137"/>
      <c r="F48" s="138" t="s">
        <v>28</v>
      </c>
      <c r="G48" s="138"/>
      <c r="H48" s="43" t="s">
        <v>23</v>
      </c>
      <c r="I48" s="42"/>
      <c r="J48" s="45"/>
      <c r="K48" s="42"/>
    </row>
    <row r="49" spans="2:11" s="41" customFormat="1" ht="270.64999999999998" customHeight="1">
      <c r="B49" s="42">
        <v>15</v>
      </c>
      <c r="C49" s="137" t="s">
        <v>197</v>
      </c>
      <c r="D49" s="137"/>
      <c r="E49" s="137"/>
      <c r="F49" s="138" t="s">
        <v>29</v>
      </c>
      <c r="G49" s="138"/>
      <c r="H49" s="42" t="s">
        <v>10</v>
      </c>
      <c r="I49" s="42"/>
      <c r="J49" s="45"/>
      <c r="K49" s="42"/>
    </row>
    <row r="50" spans="2:11" s="41" customFormat="1" ht="200.5" customHeight="1">
      <c r="B50" s="42">
        <v>16</v>
      </c>
      <c r="C50" s="137" t="s">
        <v>198</v>
      </c>
      <c r="D50" s="137"/>
      <c r="E50" s="137"/>
      <c r="F50" s="138" t="s">
        <v>30</v>
      </c>
      <c r="G50" s="138"/>
      <c r="H50" s="42"/>
      <c r="I50" s="42"/>
      <c r="J50" s="45"/>
      <c r="K50" s="42"/>
    </row>
    <row r="51" spans="2:11" s="41" customFormat="1" ht="52.75" customHeight="1">
      <c r="B51" s="42">
        <v>17</v>
      </c>
      <c r="C51" s="143" t="s">
        <v>126</v>
      </c>
      <c r="D51" s="143"/>
      <c r="E51" s="143"/>
      <c r="F51" s="138" t="s">
        <v>127</v>
      </c>
      <c r="G51" s="138"/>
      <c r="H51" s="46"/>
      <c r="I51" s="42"/>
      <c r="J51" s="45"/>
      <c r="K51" s="42"/>
    </row>
    <row r="52" spans="2:11" s="41" customFormat="1" ht="87" customHeight="1">
      <c r="B52" s="42">
        <v>18</v>
      </c>
      <c r="C52" s="137" t="s">
        <v>199</v>
      </c>
      <c r="D52" s="137"/>
      <c r="E52" s="137"/>
      <c r="F52" s="138" t="s">
        <v>31</v>
      </c>
      <c r="G52" s="138"/>
      <c r="H52" s="42" t="s">
        <v>10</v>
      </c>
      <c r="I52" s="42"/>
      <c r="J52" s="45"/>
      <c r="K52" s="42"/>
    </row>
    <row r="53" spans="2:11" s="41" customFormat="1" ht="163.4" customHeight="1">
      <c r="B53" s="42">
        <v>19</v>
      </c>
      <c r="C53" s="137" t="s">
        <v>200</v>
      </c>
      <c r="D53" s="137"/>
      <c r="E53" s="137"/>
      <c r="F53" s="138" t="s">
        <v>32</v>
      </c>
      <c r="G53" s="138"/>
      <c r="H53" s="42" t="s">
        <v>10</v>
      </c>
      <c r="I53" s="44"/>
      <c r="J53" s="45"/>
      <c r="K53" s="32"/>
    </row>
    <row r="54" spans="2:11" s="41" customFormat="1" ht="122.4" customHeight="1">
      <c r="B54" s="42">
        <v>20</v>
      </c>
      <c r="C54" s="137" t="s">
        <v>201</v>
      </c>
      <c r="D54" s="137"/>
      <c r="E54" s="137"/>
      <c r="F54" s="138" t="s">
        <v>33</v>
      </c>
      <c r="G54" s="138"/>
      <c r="H54" s="42" t="s">
        <v>10</v>
      </c>
      <c r="I54" s="44">
        <f>+J97</f>
        <v>0</v>
      </c>
      <c r="J54" s="45"/>
      <c r="K54" s="42"/>
    </row>
    <row r="55" spans="2:11" s="41" customFormat="1" ht="103.75" customHeight="1">
      <c r="B55" s="42">
        <v>21</v>
      </c>
      <c r="C55" s="137" t="s">
        <v>202</v>
      </c>
      <c r="D55" s="137"/>
      <c r="E55" s="137"/>
      <c r="F55" s="138" t="s">
        <v>34</v>
      </c>
      <c r="G55" s="138"/>
      <c r="H55" s="42" t="s">
        <v>10</v>
      </c>
      <c r="I55" s="44">
        <f>+J106</f>
        <v>0</v>
      </c>
      <c r="J55" s="45"/>
      <c r="K55" s="42"/>
    </row>
    <row r="56" spans="2:11" s="41" customFormat="1" ht="214.75" customHeight="1">
      <c r="B56" s="42">
        <v>22</v>
      </c>
      <c r="C56" s="137" t="s">
        <v>203</v>
      </c>
      <c r="D56" s="137"/>
      <c r="E56" s="137"/>
      <c r="F56" s="138" t="s">
        <v>35</v>
      </c>
      <c r="G56" s="138"/>
      <c r="H56" s="42" t="s">
        <v>10</v>
      </c>
      <c r="I56" s="42"/>
      <c r="J56" s="45"/>
      <c r="K56" s="42"/>
    </row>
    <row r="57" spans="2:11" s="41" customFormat="1" ht="32.15" customHeight="1">
      <c r="B57" s="42">
        <v>23</v>
      </c>
      <c r="C57" s="143" t="s">
        <v>128</v>
      </c>
      <c r="D57" s="143"/>
      <c r="E57" s="143"/>
      <c r="F57" s="138"/>
      <c r="G57" s="138"/>
      <c r="H57" s="35"/>
      <c r="I57" s="42"/>
      <c r="J57" s="45"/>
      <c r="K57" s="42"/>
    </row>
    <row r="58" spans="2:11" s="41" customFormat="1" ht="64.400000000000006" customHeight="1">
      <c r="B58" s="42">
        <v>24</v>
      </c>
      <c r="C58" s="137" t="s">
        <v>204</v>
      </c>
      <c r="D58" s="137"/>
      <c r="E58" s="137"/>
      <c r="F58" s="138" t="s">
        <v>36</v>
      </c>
      <c r="G58" s="138"/>
      <c r="H58" s="42"/>
      <c r="I58" s="42"/>
      <c r="J58" s="45"/>
      <c r="K58" s="33"/>
    </row>
    <row r="59" spans="2:11" s="41" customFormat="1" ht="102.65" customHeight="1">
      <c r="B59" s="42">
        <v>25</v>
      </c>
      <c r="C59" s="137" t="s">
        <v>205</v>
      </c>
      <c r="D59" s="137"/>
      <c r="E59" s="137"/>
      <c r="F59" s="138" t="s">
        <v>37</v>
      </c>
      <c r="G59" s="138"/>
      <c r="H59" s="43" t="s">
        <v>23</v>
      </c>
      <c r="I59" s="44"/>
      <c r="J59" s="45"/>
      <c r="K59" s="32"/>
    </row>
    <row r="60" spans="2:11" s="41" customFormat="1" ht="216.65" customHeight="1">
      <c r="B60" s="42">
        <v>26</v>
      </c>
      <c r="C60" s="137" t="s">
        <v>206</v>
      </c>
      <c r="D60" s="137"/>
      <c r="E60" s="137"/>
      <c r="F60" s="138" t="s">
        <v>38</v>
      </c>
      <c r="G60" s="138"/>
      <c r="H60" s="43" t="s">
        <v>23</v>
      </c>
      <c r="I60" s="44">
        <v>0</v>
      </c>
      <c r="J60" s="45"/>
      <c r="K60" s="42"/>
    </row>
    <row r="61" spans="2:11" s="41" customFormat="1" ht="180.65" customHeight="1">
      <c r="B61" s="42">
        <v>27</v>
      </c>
      <c r="C61" s="137" t="s">
        <v>207</v>
      </c>
      <c r="D61" s="137"/>
      <c r="E61" s="137"/>
      <c r="F61" s="138" t="s">
        <v>39</v>
      </c>
      <c r="G61" s="138"/>
      <c r="H61" s="43" t="s">
        <v>23</v>
      </c>
      <c r="I61" s="42">
        <v>0</v>
      </c>
      <c r="J61" s="45"/>
      <c r="K61" s="42"/>
    </row>
    <row r="62" spans="2:11" s="41" customFormat="1" ht="153" customHeight="1">
      <c r="B62" s="42">
        <v>28</v>
      </c>
      <c r="C62" s="137" t="s">
        <v>40</v>
      </c>
      <c r="D62" s="137"/>
      <c r="E62" s="137"/>
      <c r="F62" s="138" t="s">
        <v>41</v>
      </c>
      <c r="G62" s="138"/>
      <c r="H62" s="43" t="s">
        <v>10</v>
      </c>
      <c r="I62" s="42"/>
      <c r="J62" s="45"/>
      <c r="K62" s="42"/>
    </row>
    <row r="63" spans="2:11" s="41" customFormat="1" ht="111.65" customHeight="1">
      <c r="B63" s="42">
        <v>29</v>
      </c>
      <c r="C63" s="137" t="s">
        <v>208</v>
      </c>
      <c r="D63" s="137"/>
      <c r="E63" s="137"/>
      <c r="F63" s="138" t="s">
        <v>42</v>
      </c>
      <c r="G63" s="138"/>
      <c r="H63" s="43" t="s">
        <v>10</v>
      </c>
      <c r="I63" s="44"/>
      <c r="J63" s="45"/>
      <c r="K63" s="42"/>
    </row>
    <row r="64" spans="2:11" s="41" customFormat="1" ht="241.75" customHeight="1">
      <c r="B64" s="42">
        <v>30</v>
      </c>
      <c r="C64" s="137" t="s">
        <v>209</v>
      </c>
      <c r="D64" s="137"/>
      <c r="E64" s="137"/>
      <c r="F64" s="138" t="s">
        <v>43</v>
      </c>
      <c r="G64" s="138"/>
      <c r="H64" s="43" t="s">
        <v>23</v>
      </c>
      <c r="I64" s="44"/>
      <c r="J64" s="45"/>
      <c r="K64" s="42"/>
    </row>
    <row r="65" spans="2:11" s="41" customFormat="1" ht="249" customHeight="1">
      <c r="B65" s="42">
        <v>31</v>
      </c>
      <c r="C65" s="137" t="s">
        <v>129</v>
      </c>
      <c r="D65" s="137"/>
      <c r="E65" s="137"/>
      <c r="F65" s="138" t="s">
        <v>44</v>
      </c>
      <c r="G65" s="138"/>
      <c r="H65" s="43" t="s">
        <v>45</v>
      </c>
      <c r="I65" s="44"/>
      <c r="J65" s="45"/>
      <c r="K65" s="42"/>
    </row>
    <row r="66" spans="2:11" s="41" customFormat="1" ht="138" customHeight="1">
      <c r="B66" s="42">
        <v>32</v>
      </c>
      <c r="C66" s="137" t="s">
        <v>210</v>
      </c>
      <c r="D66" s="137"/>
      <c r="E66" s="137"/>
      <c r="F66" s="138" t="s">
        <v>46</v>
      </c>
      <c r="G66" s="138"/>
      <c r="H66" s="43" t="s">
        <v>47</v>
      </c>
      <c r="I66" s="44"/>
      <c r="J66" s="45"/>
      <c r="K66" s="42"/>
    </row>
    <row r="67" spans="2:11" s="41" customFormat="1" ht="166.75" customHeight="1">
      <c r="B67" s="42">
        <v>33</v>
      </c>
      <c r="C67" s="137" t="s">
        <v>211</v>
      </c>
      <c r="D67" s="137"/>
      <c r="E67" s="137"/>
      <c r="F67" s="138" t="s">
        <v>48</v>
      </c>
      <c r="G67" s="138"/>
      <c r="H67" s="43" t="s">
        <v>45</v>
      </c>
      <c r="I67" s="44"/>
      <c r="J67" s="45"/>
      <c r="K67" s="42"/>
    </row>
    <row r="68" spans="2:11" s="41" customFormat="1" ht="165" customHeight="1">
      <c r="B68" s="42">
        <v>34</v>
      </c>
      <c r="C68" s="137" t="s">
        <v>212</v>
      </c>
      <c r="D68" s="137"/>
      <c r="E68" s="137"/>
      <c r="F68" s="138" t="s">
        <v>49</v>
      </c>
      <c r="G68" s="138"/>
      <c r="H68" s="43" t="s">
        <v>21</v>
      </c>
      <c r="I68" s="42"/>
      <c r="J68" s="45"/>
      <c r="K68" s="42"/>
    </row>
    <row r="69" spans="2:11" s="41" customFormat="1" ht="409.5" customHeight="1">
      <c r="B69" s="42">
        <v>35</v>
      </c>
      <c r="C69" s="137" t="s">
        <v>213</v>
      </c>
      <c r="D69" s="137"/>
      <c r="E69" s="137"/>
      <c r="F69" s="138" t="s">
        <v>50</v>
      </c>
      <c r="G69" s="138"/>
      <c r="H69" s="43" t="s">
        <v>17</v>
      </c>
      <c r="I69" s="42"/>
      <c r="J69" s="45"/>
      <c r="K69" s="42"/>
    </row>
    <row r="70" spans="2:11" s="41" customFormat="1" ht="201" customHeight="1">
      <c r="B70" s="42">
        <v>36</v>
      </c>
      <c r="C70" s="137" t="s">
        <v>214</v>
      </c>
      <c r="D70" s="137"/>
      <c r="E70" s="137"/>
      <c r="F70" s="138" t="s">
        <v>51</v>
      </c>
      <c r="G70" s="138"/>
      <c r="H70" s="42" t="s">
        <v>14</v>
      </c>
      <c r="I70" s="42"/>
      <c r="J70" s="45"/>
      <c r="K70" s="42"/>
    </row>
    <row r="71" spans="2:11" s="41" customFormat="1" ht="201" customHeight="1">
      <c r="B71" s="42">
        <v>37</v>
      </c>
      <c r="C71" s="137" t="s">
        <v>215</v>
      </c>
      <c r="D71" s="137"/>
      <c r="E71" s="137"/>
      <c r="F71" s="138" t="s">
        <v>52</v>
      </c>
      <c r="G71" s="138"/>
      <c r="H71" s="42" t="s">
        <v>14</v>
      </c>
      <c r="I71" s="42"/>
      <c r="J71" s="45"/>
      <c r="K71" s="42"/>
    </row>
    <row r="72" spans="2:11" s="41" customFormat="1" ht="141" customHeight="1">
      <c r="B72" s="42">
        <v>38</v>
      </c>
      <c r="C72" s="137" t="s">
        <v>53</v>
      </c>
      <c r="D72" s="137"/>
      <c r="E72" s="137"/>
      <c r="F72" s="144" t="s">
        <v>54</v>
      </c>
      <c r="G72" s="144"/>
      <c r="H72" s="42" t="s">
        <v>14</v>
      </c>
      <c r="I72" s="39"/>
      <c r="J72" s="45"/>
      <c r="K72" s="42"/>
    </row>
    <row r="73" spans="2:11" s="41" customFormat="1" ht="228.65" customHeight="1">
      <c r="B73" s="42">
        <v>39</v>
      </c>
      <c r="C73" s="137" t="s">
        <v>55</v>
      </c>
      <c r="D73" s="137"/>
      <c r="E73" s="137"/>
      <c r="F73" s="144" t="s">
        <v>56</v>
      </c>
      <c r="G73" s="144"/>
      <c r="H73" s="42" t="s">
        <v>14</v>
      </c>
      <c r="I73" s="39"/>
      <c r="J73" s="45"/>
      <c r="K73" s="42"/>
    </row>
    <row r="74" spans="2:11" s="41" customFormat="1" ht="228.65" customHeight="1">
      <c r="B74" s="42">
        <v>40</v>
      </c>
      <c r="C74" s="145" t="s">
        <v>130</v>
      </c>
      <c r="D74" s="145"/>
      <c r="E74" s="145"/>
      <c r="F74" s="144" t="s">
        <v>58</v>
      </c>
      <c r="G74" s="144"/>
      <c r="H74" s="42" t="s">
        <v>59</v>
      </c>
      <c r="I74" s="39"/>
      <c r="J74" s="45"/>
      <c r="K74" s="42"/>
    </row>
    <row r="75" spans="2:11" s="41" customFormat="1" ht="228.65" customHeight="1">
      <c r="B75" s="42">
        <v>41</v>
      </c>
      <c r="C75" s="137" t="s">
        <v>60</v>
      </c>
      <c r="D75" s="137"/>
      <c r="E75" s="137"/>
      <c r="F75" s="138" t="s">
        <v>61</v>
      </c>
      <c r="G75" s="138"/>
      <c r="H75" s="32" t="s">
        <v>62</v>
      </c>
      <c r="I75" s="42"/>
      <c r="J75" s="45"/>
      <c r="K75" s="42"/>
    </row>
    <row r="76" spans="2:11" s="41" customFormat="1" ht="201" customHeight="1">
      <c r="B76" s="42">
        <v>42</v>
      </c>
      <c r="C76" s="145" t="s">
        <v>63</v>
      </c>
      <c r="D76" s="145"/>
      <c r="E76" s="145"/>
      <c r="F76" s="138" t="s">
        <v>64</v>
      </c>
      <c r="G76" s="138"/>
      <c r="H76" s="32" t="s">
        <v>62</v>
      </c>
      <c r="I76" s="42"/>
      <c r="J76" s="45"/>
      <c r="K76" s="42"/>
    </row>
    <row r="77" spans="2:11" s="41" customFormat="1" ht="145.65" customHeight="1">
      <c r="B77" s="42">
        <v>43</v>
      </c>
      <c r="C77" s="137" t="s">
        <v>131</v>
      </c>
      <c r="D77" s="137"/>
      <c r="E77" s="137"/>
      <c r="F77" s="138" t="s">
        <v>64</v>
      </c>
      <c r="G77" s="138"/>
      <c r="H77" s="32" t="s">
        <v>23</v>
      </c>
      <c r="I77" s="42"/>
      <c r="J77" s="45"/>
      <c r="K77" s="42"/>
    </row>
    <row r="78" spans="2:11" s="41" customFormat="1" ht="161.5" customHeight="1">
      <c r="B78" s="42">
        <v>44</v>
      </c>
      <c r="C78" s="137" t="s">
        <v>132</v>
      </c>
      <c r="D78" s="137"/>
      <c r="E78" s="137"/>
      <c r="F78" s="138" t="s">
        <v>67</v>
      </c>
      <c r="G78" s="138"/>
      <c r="H78" s="32" t="s">
        <v>14</v>
      </c>
      <c r="I78" s="42"/>
      <c r="J78" s="45"/>
      <c r="K78" s="42"/>
    </row>
    <row r="79" spans="2:11" s="41" customFormat="1" ht="161.5" customHeight="1">
      <c r="B79" s="42">
        <v>45</v>
      </c>
      <c r="C79" s="137" t="s">
        <v>72</v>
      </c>
      <c r="D79" s="137"/>
      <c r="E79" s="137"/>
      <c r="F79" s="138" t="s">
        <v>73</v>
      </c>
      <c r="G79" s="138"/>
      <c r="H79" s="32" t="s">
        <v>68</v>
      </c>
      <c r="I79" s="44">
        <f>+J111</f>
        <v>0</v>
      </c>
      <c r="J79" s="45"/>
      <c r="K79" s="42"/>
    </row>
    <row r="80" spans="2:11" s="41" customFormat="1" ht="136.4" customHeight="1">
      <c r="B80" s="42">
        <v>46</v>
      </c>
      <c r="C80" s="137" t="s">
        <v>133</v>
      </c>
      <c r="D80" s="137"/>
      <c r="E80" s="137"/>
      <c r="F80" s="138" t="s">
        <v>93</v>
      </c>
      <c r="G80" s="138"/>
      <c r="H80" s="32" t="s">
        <v>14</v>
      </c>
      <c r="I80" s="44">
        <f>+J103</f>
        <v>0</v>
      </c>
      <c r="J80" s="45"/>
      <c r="K80" s="42"/>
    </row>
    <row r="81" spans="2:11" s="41" customFormat="1" ht="168" customHeight="1">
      <c r="B81" s="42">
        <v>47</v>
      </c>
      <c r="C81" s="137" t="s">
        <v>76</v>
      </c>
      <c r="D81" s="137"/>
      <c r="E81" s="137"/>
      <c r="F81" s="138" t="s">
        <v>77</v>
      </c>
      <c r="G81" s="138"/>
      <c r="H81" s="32" t="s">
        <v>59</v>
      </c>
      <c r="I81" s="44"/>
      <c r="J81" s="45"/>
      <c r="K81" s="42">
        <v>0</v>
      </c>
    </row>
    <row r="82" spans="2:11" s="41" customFormat="1" ht="176.4" customHeight="1">
      <c r="B82" s="42">
        <v>48</v>
      </c>
      <c r="C82" s="137" t="s">
        <v>134</v>
      </c>
      <c r="D82" s="137"/>
      <c r="E82" s="137"/>
      <c r="F82" s="146" t="s">
        <v>70</v>
      </c>
      <c r="G82" s="147"/>
      <c r="H82" s="31" t="s">
        <v>135</v>
      </c>
      <c r="I82" s="47"/>
      <c r="J82" s="47"/>
      <c r="K82" s="47"/>
    </row>
    <row r="83" spans="2:11" s="41" customFormat="1" ht="162.65" customHeight="1">
      <c r="B83" s="42">
        <v>49</v>
      </c>
      <c r="C83" s="145" t="s">
        <v>74</v>
      </c>
      <c r="D83" s="145"/>
      <c r="E83" s="145"/>
      <c r="F83" s="146" t="s">
        <v>136</v>
      </c>
      <c r="G83" s="147"/>
      <c r="H83" s="31" t="s">
        <v>12</v>
      </c>
      <c r="I83" s="31"/>
      <c r="J83" s="31"/>
      <c r="K83" s="31"/>
    </row>
    <row r="84" spans="2:11" s="41" customFormat="1" ht="196.4" customHeight="1">
      <c r="B84" s="42">
        <v>50</v>
      </c>
      <c r="C84" s="145" t="s">
        <v>82</v>
      </c>
      <c r="D84" s="145"/>
      <c r="E84" s="145"/>
      <c r="F84" s="146" t="s">
        <v>95</v>
      </c>
      <c r="G84" s="147"/>
      <c r="H84" s="31" t="s">
        <v>135</v>
      </c>
      <c r="I84" s="31"/>
      <c r="J84" s="31"/>
      <c r="K84" s="31"/>
    </row>
    <row r="85" spans="2:11" s="41" customFormat="1" ht="23">
      <c r="B85" s="149" t="s">
        <v>137</v>
      </c>
      <c r="C85" s="150"/>
      <c r="D85" s="151"/>
      <c r="E85" s="48" t="s">
        <v>138</v>
      </c>
      <c r="F85" s="48"/>
      <c r="G85" s="48" t="s">
        <v>139</v>
      </c>
      <c r="H85" s="48" t="s">
        <v>140</v>
      </c>
      <c r="I85" s="46" t="s">
        <v>141</v>
      </c>
      <c r="J85" s="48" t="s">
        <v>4</v>
      </c>
      <c r="K85" s="48" t="s">
        <v>3</v>
      </c>
    </row>
    <row r="86" spans="2:11" s="41" customFormat="1" ht="23">
      <c r="B86" s="46"/>
      <c r="C86" s="46"/>
      <c r="D86" s="46"/>
      <c r="E86" s="48"/>
      <c r="F86" s="48"/>
      <c r="G86" s="48"/>
      <c r="H86" s="48"/>
      <c r="I86" s="46"/>
      <c r="J86" s="48"/>
      <c r="K86" s="48"/>
    </row>
    <row r="87" spans="2:11" s="41" customFormat="1" ht="14.4" customHeight="1">
      <c r="B87" s="49"/>
      <c r="C87" s="46"/>
      <c r="D87" s="46"/>
      <c r="E87" s="48"/>
      <c r="F87" s="48"/>
      <c r="G87" s="48"/>
      <c r="H87" s="48"/>
      <c r="I87" s="46"/>
      <c r="J87" s="48"/>
      <c r="K87" s="48"/>
    </row>
    <row r="88" spans="2:11" s="41" customFormat="1" ht="23">
      <c r="B88" s="143" t="s">
        <v>142</v>
      </c>
      <c r="C88" s="143"/>
      <c r="D88" s="143"/>
      <c r="E88" s="143"/>
      <c r="F88" s="50"/>
      <c r="G88" s="50"/>
      <c r="H88" s="50"/>
      <c r="I88" s="43"/>
      <c r="J88" s="49"/>
      <c r="K88" s="48"/>
    </row>
    <row r="89" spans="2:11" s="41" customFormat="1" ht="23">
      <c r="B89" s="148" t="s">
        <v>120</v>
      </c>
      <c r="C89" s="148"/>
      <c r="D89" s="148"/>
      <c r="E89" s="46">
        <v>0</v>
      </c>
      <c r="F89" s="50"/>
      <c r="G89" s="43"/>
      <c r="H89" s="43"/>
      <c r="I89" s="51"/>
      <c r="J89" s="52">
        <f>I89*H89*G89*E89</f>
        <v>0</v>
      </c>
      <c r="K89" s="48"/>
    </row>
    <row r="90" spans="2:11" s="41" customFormat="1" ht="23">
      <c r="B90" s="152" t="s">
        <v>143</v>
      </c>
      <c r="C90" s="152"/>
      <c r="D90" s="152"/>
      <c r="E90" s="40"/>
      <c r="F90" s="50"/>
      <c r="G90" s="50"/>
      <c r="H90" s="50"/>
      <c r="I90" s="51"/>
      <c r="J90" s="52">
        <f>SUM(J89:J89)</f>
        <v>0</v>
      </c>
      <c r="K90" s="43" t="s">
        <v>17</v>
      </c>
    </row>
    <row r="91" spans="2:11" s="41" customFormat="1" ht="23">
      <c r="B91" s="43"/>
      <c r="C91" s="53"/>
      <c r="D91" s="43"/>
      <c r="E91" s="40"/>
      <c r="F91" s="50"/>
      <c r="G91" s="50"/>
      <c r="H91" s="50"/>
      <c r="I91" s="51"/>
      <c r="J91" s="43"/>
      <c r="K91" s="43"/>
    </row>
    <row r="92" spans="2:11" s="41" customFormat="1">
      <c r="B92" s="33"/>
      <c r="C92" s="32"/>
      <c r="D92" s="32"/>
      <c r="E92" s="34"/>
      <c r="F92" s="34"/>
      <c r="G92" s="34"/>
      <c r="H92" s="34"/>
      <c r="I92" s="32"/>
      <c r="J92" s="34"/>
      <c r="K92" s="33"/>
    </row>
    <row r="93" spans="2:11" s="41" customFormat="1">
      <c r="B93" s="155" t="s">
        <v>305</v>
      </c>
      <c r="C93" s="155"/>
      <c r="D93" s="155"/>
      <c r="E93" s="54"/>
      <c r="F93" s="54"/>
      <c r="G93" s="34"/>
      <c r="H93" s="34"/>
      <c r="I93" s="32"/>
      <c r="J93" s="34"/>
      <c r="K93" s="33"/>
    </row>
    <row r="94" spans="2:11" s="41" customFormat="1">
      <c r="B94" s="154" t="s">
        <v>144</v>
      </c>
      <c r="C94" s="154"/>
      <c r="D94" s="154"/>
      <c r="E94" s="55"/>
      <c r="F94" s="55"/>
      <c r="G94" s="34"/>
      <c r="H94" s="34"/>
      <c r="I94" s="32"/>
      <c r="J94" s="56">
        <f>+J21</f>
        <v>0</v>
      </c>
      <c r="K94" s="33"/>
    </row>
    <row r="95" spans="2:11" s="41" customFormat="1">
      <c r="B95" s="154" t="s">
        <v>145</v>
      </c>
      <c r="C95" s="154"/>
      <c r="D95" s="154"/>
      <c r="E95" s="55"/>
      <c r="F95" s="55"/>
      <c r="G95" s="34"/>
      <c r="H95" s="34"/>
      <c r="I95" s="32"/>
      <c r="J95" s="56">
        <v>0</v>
      </c>
      <c r="K95" s="33"/>
    </row>
    <row r="96" spans="2:11" s="41" customFormat="1">
      <c r="B96" s="153" t="s">
        <v>143</v>
      </c>
      <c r="C96" s="153"/>
      <c r="D96" s="153"/>
      <c r="E96" s="55"/>
      <c r="F96" s="55"/>
      <c r="G96" s="34"/>
      <c r="H96" s="34"/>
      <c r="I96" s="32"/>
      <c r="J96" s="56">
        <f>SUM(J94:J95)</f>
        <v>0</v>
      </c>
      <c r="K96" s="32"/>
    </row>
    <row r="97" spans="1:30" s="41" customFormat="1">
      <c r="B97" s="153" t="s">
        <v>143</v>
      </c>
      <c r="C97" s="153"/>
      <c r="D97" s="153"/>
      <c r="E97" s="55"/>
      <c r="F97" s="55"/>
      <c r="G97" s="34"/>
      <c r="H97" s="34"/>
      <c r="I97" s="32"/>
      <c r="J97" s="56">
        <f>ROUND(J96,0)</f>
        <v>0</v>
      </c>
      <c r="K97" s="32" t="s">
        <v>10</v>
      </c>
    </row>
    <row r="98" spans="1:30" s="41" customFormat="1">
      <c r="B98" s="155"/>
      <c r="C98" s="155"/>
      <c r="D98" s="155"/>
      <c r="E98" s="24"/>
      <c r="F98" s="34"/>
      <c r="G98" s="34"/>
      <c r="H98" s="34"/>
      <c r="I98" s="39"/>
      <c r="J98" s="32"/>
      <c r="K98" s="32"/>
    </row>
    <row r="99" spans="1:30" s="41" customFormat="1">
      <c r="B99" s="155" t="s">
        <v>309</v>
      </c>
      <c r="C99" s="155"/>
      <c r="D99" s="155"/>
      <c r="E99" s="54"/>
      <c r="F99" s="54"/>
      <c r="G99" s="34"/>
      <c r="H99" s="34"/>
      <c r="I99" s="32"/>
      <c r="J99" s="34"/>
      <c r="K99" s="33"/>
    </row>
    <row r="100" spans="1:30" s="41" customFormat="1">
      <c r="B100" s="154" t="s">
        <v>144</v>
      </c>
      <c r="C100" s="154"/>
      <c r="D100" s="154"/>
      <c r="E100" s="55"/>
      <c r="F100" s="55"/>
      <c r="G100" s="34"/>
      <c r="H100" s="34"/>
      <c r="I100" s="32"/>
      <c r="J100" s="56">
        <f>+J22</f>
        <v>0</v>
      </c>
      <c r="K100" s="33"/>
    </row>
    <row r="101" spans="1:30" s="41" customFormat="1">
      <c r="B101" s="154" t="s">
        <v>145</v>
      </c>
      <c r="C101" s="154"/>
      <c r="D101" s="154"/>
      <c r="E101" s="55"/>
      <c r="F101" s="55"/>
      <c r="G101" s="34"/>
      <c r="H101" s="34"/>
      <c r="I101" s="32"/>
      <c r="J101" s="56">
        <f>+J100*0.1</f>
        <v>0</v>
      </c>
      <c r="K101" s="33"/>
    </row>
    <row r="102" spans="1:30" s="41" customFormat="1">
      <c r="B102" s="153" t="s">
        <v>143</v>
      </c>
      <c r="C102" s="153"/>
      <c r="D102" s="153"/>
      <c r="E102" s="55"/>
      <c r="F102" s="55"/>
      <c r="G102" s="34"/>
      <c r="H102" s="34"/>
      <c r="I102" s="32"/>
      <c r="J102" s="56">
        <f>SUM(J100:J101)</f>
        <v>0</v>
      </c>
      <c r="K102" s="32"/>
    </row>
    <row r="103" spans="1:30" s="41" customFormat="1">
      <c r="B103" s="153" t="s">
        <v>143</v>
      </c>
      <c r="C103" s="153"/>
      <c r="D103" s="153"/>
      <c r="E103" s="55"/>
      <c r="F103" s="55"/>
      <c r="G103" s="34"/>
      <c r="H103" s="34"/>
      <c r="I103" s="32"/>
      <c r="J103" s="56">
        <f>ROUND(J102,0)</f>
        <v>0</v>
      </c>
      <c r="K103" s="32" t="s">
        <v>21</v>
      </c>
    </row>
    <row r="104" spans="1:30" s="41" customFormat="1">
      <c r="B104" s="154"/>
      <c r="C104" s="154"/>
      <c r="D104" s="154"/>
      <c r="E104" s="24"/>
      <c r="F104" s="24"/>
      <c r="G104" s="34"/>
      <c r="H104" s="34"/>
      <c r="I104" s="32"/>
      <c r="J104" s="56"/>
    </row>
    <row r="105" spans="1:30" s="41" customFormat="1">
      <c r="B105" s="154"/>
      <c r="C105" s="154"/>
      <c r="D105" s="154"/>
      <c r="E105" s="24"/>
      <c r="F105" s="24"/>
      <c r="G105" s="141"/>
      <c r="H105" s="141"/>
      <c r="I105" s="141"/>
      <c r="J105" s="56"/>
      <c r="K105" s="33"/>
    </row>
    <row r="106" spans="1:30" s="41" customFormat="1">
      <c r="B106" s="154"/>
      <c r="C106" s="154"/>
      <c r="D106" s="154"/>
      <c r="E106" s="54"/>
      <c r="F106" s="54"/>
      <c r="G106" s="54"/>
      <c r="H106" s="34"/>
      <c r="I106" s="32"/>
      <c r="J106" s="56"/>
      <c r="K106" s="33"/>
    </row>
    <row r="107" spans="1:30">
      <c r="B107" s="33"/>
      <c r="C107" s="32"/>
      <c r="D107" s="32"/>
      <c r="E107" s="34"/>
      <c r="F107" s="34"/>
      <c r="G107" s="34"/>
      <c r="H107" s="34"/>
      <c r="I107" s="32"/>
      <c r="J107" s="34"/>
      <c r="K107" s="34"/>
    </row>
    <row r="108" spans="1:30">
      <c r="B108" s="155"/>
      <c r="C108" s="155"/>
      <c r="D108" s="155"/>
      <c r="E108" s="24"/>
      <c r="F108" s="24"/>
      <c r="G108" s="34"/>
      <c r="H108" s="34"/>
      <c r="I108" s="32"/>
      <c r="J108" s="34"/>
      <c r="K108" s="34"/>
    </row>
    <row r="109" spans="1:30">
      <c r="B109" s="154"/>
      <c r="C109" s="154"/>
      <c r="D109" s="154"/>
      <c r="E109" s="24"/>
      <c r="F109" s="24"/>
      <c r="G109" s="141"/>
      <c r="H109" s="141"/>
      <c r="I109" s="141"/>
      <c r="J109" s="56"/>
      <c r="K109" s="32"/>
    </row>
    <row r="110" spans="1:30" s="34" customFormat="1">
      <c r="A110" s="58"/>
      <c r="B110" s="33"/>
      <c r="C110" s="32"/>
      <c r="D110" s="32"/>
      <c r="I110" s="32"/>
      <c r="J110" s="56"/>
      <c r="L110" s="23"/>
      <c r="M110" s="23"/>
      <c r="N110" s="23"/>
      <c r="O110" s="23"/>
      <c r="P110" s="23"/>
      <c r="Q110" s="23"/>
      <c r="R110" s="23"/>
      <c r="S110" s="23"/>
      <c r="T110" s="23"/>
      <c r="U110" s="23"/>
      <c r="V110" s="23"/>
      <c r="W110" s="23"/>
      <c r="X110" s="23"/>
      <c r="Y110" s="23"/>
      <c r="Z110" s="23"/>
      <c r="AA110" s="23"/>
      <c r="AB110" s="23"/>
      <c r="AC110" s="23"/>
      <c r="AD110" s="23"/>
    </row>
    <row r="111" spans="1:30" s="34" customFormat="1">
      <c r="A111" s="58"/>
      <c r="B111" s="33"/>
      <c r="C111" s="32"/>
      <c r="D111" s="32"/>
      <c r="I111" s="32"/>
      <c r="J111" s="56"/>
      <c r="K111" s="32"/>
      <c r="L111" s="23"/>
      <c r="M111" s="23"/>
      <c r="N111" s="23"/>
      <c r="O111" s="23"/>
      <c r="P111" s="23"/>
      <c r="Q111" s="23"/>
      <c r="R111" s="23"/>
      <c r="S111" s="23"/>
      <c r="T111" s="23"/>
      <c r="U111" s="23"/>
      <c r="V111" s="23"/>
      <c r="W111" s="23"/>
      <c r="X111" s="23"/>
      <c r="Y111" s="23"/>
      <c r="Z111" s="23"/>
      <c r="AA111" s="23"/>
      <c r="AB111" s="23"/>
      <c r="AC111" s="23"/>
      <c r="AD111" s="23"/>
    </row>
    <row r="112" spans="1:30">
      <c r="J112" s="56"/>
    </row>
  </sheetData>
  <mergeCells count="137">
    <mergeCell ref="G105:I105"/>
    <mergeCell ref="B106:D106"/>
    <mergeCell ref="B108:D108"/>
    <mergeCell ref="B109:D109"/>
    <mergeCell ref="G109:I109"/>
    <mergeCell ref="B99:D99"/>
    <mergeCell ref="B100:D100"/>
    <mergeCell ref="B101:D101"/>
    <mergeCell ref="B104:D104"/>
    <mergeCell ref="B105:D105"/>
    <mergeCell ref="B102:D102"/>
    <mergeCell ref="B103:D103"/>
    <mergeCell ref="B93:D93"/>
    <mergeCell ref="B94:D94"/>
    <mergeCell ref="B95:D95"/>
    <mergeCell ref="B96:D96"/>
    <mergeCell ref="B97:D97"/>
    <mergeCell ref="B98:D98"/>
    <mergeCell ref="C84:E84"/>
    <mergeCell ref="F84:G84"/>
    <mergeCell ref="B85:D85"/>
    <mergeCell ref="B88:E88"/>
    <mergeCell ref="B89:D89"/>
    <mergeCell ref="B90:D90"/>
    <mergeCell ref="C81:E81"/>
    <mergeCell ref="F81:G81"/>
    <mergeCell ref="C82:E82"/>
    <mergeCell ref="F82:G82"/>
    <mergeCell ref="C83:E83"/>
    <mergeCell ref="F83:G83"/>
    <mergeCell ref="C78:E78"/>
    <mergeCell ref="F78:G78"/>
    <mergeCell ref="C79:E79"/>
    <mergeCell ref="F79:G79"/>
    <mergeCell ref="C80:E80"/>
    <mergeCell ref="F80:G80"/>
    <mergeCell ref="C75:E75"/>
    <mergeCell ref="F75:G75"/>
    <mergeCell ref="C76:E76"/>
    <mergeCell ref="F76:G76"/>
    <mergeCell ref="C77:E77"/>
    <mergeCell ref="F77:G77"/>
    <mergeCell ref="C72:E72"/>
    <mergeCell ref="F72:G72"/>
    <mergeCell ref="C73:E73"/>
    <mergeCell ref="F73:G73"/>
    <mergeCell ref="C74:E74"/>
    <mergeCell ref="F74:G74"/>
    <mergeCell ref="C69:E69"/>
    <mergeCell ref="F69:G69"/>
    <mergeCell ref="C70:E70"/>
    <mergeCell ref="F70:G70"/>
    <mergeCell ref="C71:E71"/>
    <mergeCell ref="F71:G71"/>
    <mergeCell ref="C66:E66"/>
    <mergeCell ref="F66:G66"/>
    <mergeCell ref="C67:E67"/>
    <mergeCell ref="F67:G67"/>
    <mergeCell ref="C68:E68"/>
    <mergeCell ref="F68:G68"/>
    <mergeCell ref="C63:E63"/>
    <mergeCell ref="F63:G63"/>
    <mergeCell ref="C64:E64"/>
    <mergeCell ref="F64:G64"/>
    <mergeCell ref="C65:E65"/>
    <mergeCell ref="F65:G65"/>
    <mergeCell ref="C60:E60"/>
    <mergeCell ref="F60:G60"/>
    <mergeCell ref="C61:E61"/>
    <mergeCell ref="F61:G61"/>
    <mergeCell ref="C62:E62"/>
    <mergeCell ref="F62:G62"/>
    <mergeCell ref="C57:E57"/>
    <mergeCell ref="F57:G57"/>
    <mergeCell ref="C58:E58"/>
    <mergeCell ref="F58:G58"/>
    <mergeCell ref="C59:E59"/>
    <mergeCell ref="F59:G59"/>
    <mergeCell ref="C54:E54"/>
    <mergeCell ref="F54:G54"/>
    <mergeCell ref="C55:E55"/>
    <mergeCell ref="F55:G55"/>
    <mergeCell ref="C56:E56"/>
    <mergeCell ref="F56:G56"/>
    <mergeCell ref="C51:E51"/>
    <mergeCell ref="F51:G51"/>
    <mergeCell ref="C52:E52"/>
    <mergeCell ref="F52:G52"/>
    <mergeCell ref="C53:E53"/>
    <mergeCell ref="F53:G53"/>
    <mergeCell ref="C48:E48"/>
    <mergeCell ref="F48:G48"/>
    <mergeCell ref="C49:E49"/>
    <mergeCell ref="F49:G49"/>
    <mergeCell ref="C50:E50"/>
    <mergeCell ref="F50:G50"/>
    <mergeCell ref="C45:E45"/>
    <mergeCell ref="F45:G45"/>
    <mergeCell ref="C46:E46"/>
    <mergeCell ref="F46:G46"/>
    <mergeCell ref="C47:E47"/>
    <mergeCell ref="F47:G47"/>
    <mergeCell ref="C42:E42"/>
    <mergeCell ref="F42:G42"/>
    <mergeCell ref="C43:E43"/>
    <mergeCell ref="F43:G43"/>
    <mergeCell ref="C44:E44"/>
    <mergeCell ref="F44:G44"/>
    <mergeCell ref="C40:E40"/>
    <mergeCell ref="F40:G40"/>
    <mergeCell ref="C41:E41"/>
    <mergeCell ref="F41:G41"/>
    <mergeCell ref="C36:E36"/>
    <mergeCell ref="F36:G36"/>
    <mergeCell ref="C37:E37"/>
    <mergeCell ref="F37:G37"/>
    <mergeCell ref="C38:E38"/>
    <mergeCell ref="F38:G38"/>
    <mergeCell ref="C27:D27"/>
    <mergeCell ref="B32:J32"/>
    <mergeCell ref="C34:E34"/>
    <mergeCell ref="F34:G34"/>
    <mergeCell ref="C35:E35"/>
    <mergeCell ref="F35:G35"/>
    <mergeCell ref="B15:K15"/>
    <mergeCell ref="C25:D25"/>
    <mergeCell ref="C39:E39"/>
    <mergeCell ref="F39:G39"/>
    <mergeCell ref="E9:K9"/>
    <mergeCell ref="B13:B14"/>
    <mergeCell ref="C13:C14"/>
    <mergeCell ref="D13:D14"/>
    <mergeCell ref="E13:E14"/>
    <mergeCell ref="G13:I13"/>
    <mergeCell ref="J13:J14"/>
    <mergeCell ref="K13:K14"/>
    <mergeCell ref="C26:D26"/>
  </mergeCell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022A97-BA47-472C-882F-2B4F0DB2542A}">
  <sheetPr>
    <tabColor rgb="FFFFFF00"/>
  </sheetPr>
  <dimension ref="A2:AD112"/>
  <sheetViews>
    <sheetView zoomScale="58" workbookViewId="0">
      <selection activeCell="I34" sqref="I34"/>
    </sheetView>
  </sheetViews>
  <sheetFormatPr defaultColWidth="8.90625" defaultRowHeight="21.5"/>
  <cols>
    <col min="1" max="1" width="8.90625" style="23"/>
    <col min="2" max="2" width="29.90625" style="22" customWidth="1"/>
    <col min="3" max="3" width="21.90625" style="21" customWidth="1"/>
    <col min="4" max="4" width="23.453125" style="21" customWidth="1"/>
    <col min="5" max="5" width="47.08984375" style="23" customWidth="1"/>
    <col min="6" max="6" width="14.90625" style="23" customWidth="1"/>
    <col min="7" max="7" width="12.90625" style="23" customWidth="1"/>
    <col min="8" max="8" width="13.54296875" style="23" customWidth="1"/>
    <col min="9" max="9" width="14.90625" style="23" customWidth="1"/>
    <col min="10" max="10" width="19.90625" style="23" customWidth="1"/>
    <col min="11" max="11" width="35" style="22" customWidth="1"/>
    <col min="12" max="16384" width="8.90625" style="23"/>
  </cols>
  <sheetData>
    <row r="2" spans="2:11" ht="42" customHeight="1">
      <c r="B2" s="24" t="s">
        <v>99</v>
      </c>
      <c r="C2" s="36" t="s">
        <v>251</v>
      </c>
    </row>
    <row r="3" spans="2:11" ht="21" customHeight="1">
      <c r="B3" s="24" t="s">
        <v>100</v>
      </c>
      <c r="C3" s="25"/>
      <c r="E3" s="23" t="s">
        <v>318</v>
      </c>
      <c r="F3" s="23">
        <f>2*9</f>
        <v>18</v>
      </c>
    </row>
    <row r="4" spans="2:11" ht="21" customHeight="1">
      <c r="B4" s="24" t="s">
        <v>101</v>
      </c>
      <c r="C4" s="32" t="s">
        <v>216</v>
      </c>
    </row>
    <row r="5" spans="2:11" ht="21" customHeight="1">
      <c r="B5" s="24" t="s">
        <v>102</v>
      </c>
      <c r="C5" s="25" t="s">
        <v>320</v>
      </c>
    </row>
    <row r="6" spans="2:11" ht="21" customHeight="1">
      <c r="B6" s="24" t="s">
        <v>103</v>
      </c>
      <c r="C6" s="25"/>
    </row>
    <row r="7" spans="2:11" ht="21" customHeight="1">
      <c r="B7" s="24" t="s">
        <v>104</v>
      </c>
      <c r="C7" s="25">
        <v>2</v>
      </c>
    </row>
    <row r="8" spans="2:11" ht="21" customHeight="1">
      <c r="B8" s="24" t="s">
        <v>105</v>
      </c>
      <c r="C8" s="25" t="s">
        <v>317</v>
      </c>
    </row>
    <row r="9" spans="2:11" ht="41.4" customHeight="1">
      <c r="B9" s="26" t="s">
        <v>106</v>
      </c>
      <c r="C9" s="25">
        <f>C7+1</f>
        <v>3</v>
      </c>
      <c r="E9" s="135"/>
      <c r="F9" s="135"/>
      <c r="G9" s="135"/>
      <c r="H9" s="135"/>
      <c r="I9" s="135"/>
      <c r="J9" s="135"/>
      <c r="K9" s="135"/>
    </row>
    <row r="10" spans="2:11" ht="21" customHeight="1">
      <c r="B10" s="24" t="s">
        <v>107</v>
      </c>
      <c r="C10" s="25" t="s">
        <v>217</v>
      </c>
      <c r="J10" s="27"/>
    </row>
    <row r="11" spans="2:11" ht="21" customHeight="1">
      <c r="B11" s="24" t="s">
        <v>108</v>
      </c>
      <c r="C11" s="25" t="s">
        <v>218</v>
      </c>
    </row>
    <row r="12" spans="2:11">
      <c r="B12" s="28"/>
      <c r="C12" s="29"/>
    </row>
    <row r="13" spans="2:11" ht="15" customHeight="1">
      <c r="B13" s="136" t="s">
        <v>109</v>
      </c>
      <c r="C13" s="136" t="s">
        <v>110</v>
      </c>
      <c r="D13" s="136" t="s">
        <v>111</v>
      </c>
      <c r="E13" s="136" t="s">
        <v>112</v>
      </c>
      <c r="F13" s="30"/>
      <c r="G13" s="136" t="s">
        <v>113</v>
      </c>
      <c r="H13" s="136"/>
      <c r="I13" s="136"/>
      <c r="J13" s="136" t="s">
        <v>114</v>
      </c>
      <c r="K13" s="136" t="s">
        <v>115</v>
      </c>
    </row>
    <row r="14" spans="2:11" ht="15" customHeight="1">
      <c r="B14" s="136"/>
      <c r="C14" s="136"/>
      <c r="D14" s="136"/>
      <c r="E14" s="136"/>
      <c r="F14" s="30" t="s">
        <v>116</v>
      </c>
      <c r="G14" s="30" t="s">
        <v>117</v>
      </c>
      <c r="H14" s="30" t="s">
        <v>118</v>
      </c>
      <c r="I14" s="30" t="s">
        <v>119</v>
      </c>
      <c r="J14" s="136"/>
      <c r="K14" s="136"/>
    </row>
    <row r="15" spans="2:11" ht="18.649999999999999" customHeight="1">
      <c r="B15" s="132" t="s">
        <v>120</v>
      </c>
      <c r="C15" s="132"/>
      <c r="D15" s="132"/>
      <c r="E15" s="132"/>
      <c r="F15" s="132"/>
      <c r="G15" s="132"/>
      <c r="H15" s="132"/>
      <c r="I15" s="132"/>
      <c r="J15" s="132"/>
      <c r="K15" s="132"/>
    </row>
    <row r="16" spans="2:11">
      <c r="B16" s="31"/>
      <c r="C16" s="32"/>
      <c r="D16" s="32"/>
      <c r="E16" s="32"/>
      <c r="F16" s="32"/>
      <c r="G16" s="32"/>
      <c r="H16" s="32"/>
      <c r="I16" s="33"/>
      <c r="J16" s="32"/>
      <c r="K16" s="32"/>
    </row>
    <row r="17" spans="2:11">
      <c r="B17" s="33"/>
      <c r="C17" s="32"/>
      <c r="D17" s="32"/>
      <c r="E17" s="34"/>
      <c r="F17" s="32"/>
      <c r="G17" s="32"/>
      <c r="H17" s="34"/>
      <c r="I17" s="34"/>
      <c r="J17" s="32"/>
      <c r="K17" s="33"/>
    </row>
    <row r="18" spans="2:11">
      <c r="B18" s="33"/>
      <c r="C18" s="32"/>
      <c r="D18" s="32"/>
      <c r="E18" s="34"/>
      <c r="F18" s="32"/>
      <c r="G18" s="32"/>
      <c r="H18" s="34"/>
      <c r="I18" s="34"/>
      <c r="J18" s="32"/>
      <c r="K18" s="33"/>
    </row>
    <row r="19" spans="2:11">
      <c r="B19" s="33"/>
      <c r="C19" s="32"/>
      <c r="D19" s="32"/>
      <c r="E19" s="34"/>
      <c r="F19" s="32"/>
      <c r="G19" s="32"/>
      <c r="H19" s="34"/>
      <c r="I19" s="34"/>
      <c r="J19" s="32"/>
      <c r="K19" s="33"/>
    </row>
    <row r="20" spans="2:11" ht="22.5" customHeight="1">
      <c r="B20" s="35" t="s">
        <v>121</v>
      </c>
      <c r="C20" s="25"/>
      <c r="D20" s="25"/>
      <c r="E20" s="36"/>
      <c r="F20" s="36"/>
      <c r="G20" s="37"/>
      <c r="H20" s="34"/>
      <c r="I20" s="30"/>
      <c r="J20" s="38"/>
      <c r="K20" s="33"/>
    </row>
    <row r="21" spans="2:11" ht="22.5" customHeight="1">
      <c r="B21" s="35"/>
      <c r="C21" s="36" t="s">
        <v>31</v>
      </c>
      <c r="D21" s="31"/>
      <c r="E21" s="36"/>
      <c r="F21" s="36"/>
      <c r="G21" s="37"/>
      <c r="H21" s="34"/>
      <c r="I21" s="25" t="s">
        <v>10</v>
      </c>
      <c r="J21" s="38">
        <f>+J16</f>
        <v>0</v>
      </c>
      <c r="K21" s="33"/>
    </row>
    <row r="22" spans="2:11" ht="22.5" customHeight="1">
      <c r="B22" s="35"/>
      <c r="C22" s="78" t="s">
        <v>225</v>
      </c>
      <c r="D22" s="33"/>
      <c r="E22" s="31"/>
      <c r="F22" s="31"/>
      <c r="G22" s="32"/>
      <c r="H22" s="32"/>
      <c r="I22" s="25" t="s">
        <v>14</v>
      </c>
      <c r="J22" s="38">
        <f>+J17</f>
        <v>0</v>
      </c>
      <c r="K22" s="33"/>
    </row>
    <row r="23" spans="2:11" ht="22.5" customHeight="1">
      <c r="B23" s="35"/>
      <c r="C23" s="78"/>
      <c r="D23" s="33"/>
      <c r="E23" s="31"/>
      <c r="F23" s="31"/>
      <c r="G23" s="32"/>
      <c r="H23" s="32"/>
      <c r="I23" s="25"/>
      <c r="J23" s="38"/>
      <c r="K23" s="33"/>
    </row>
    <row r="24" spans="2:11" ht="22.5" customHeight="1">
      <c r="B24" s="35"/>
      <c r="C24" s="78"/>
      <c r="D24" s="33"/>
      <c r="E24" s="31"/>
      <c r="F24" s="31"/>
      <c r="G24" s="32"/>
      <c r="H24" s="32"/>
      <c r="I24" s="25"/>
      <c r="J24" s="38"/>
      <c r="K24" s="33"/>
    </row>
    <row r="25" spans="2:11" ht="22.5" customHeight="1">
      <c r="B25" s="35"/>
      <c r="C25" s="139"/>
      <c r="D25" s="139"/>
      <c r="E25" s="31"/>
      <c r="F25" s="31"/>
      <c r="G25" s="32"/>
      <c r="H25" s="32"/>
      <c r="I25" s="25"/>
      <c r="J25" s="38"/>
      <c r="K25" s="33"/>
    </row>
    <row r="26" spans="2:11" ht="22.5" customHeight="1">
      <c r="B26" s="35"/>
      <c r="C26" s="134"/>
      <c r="D26" s="134"/>
      <c r="E26" s="31"/>
      <c r="F26" s="31"/>
      <c r="G26" s="32"/>
      <c r="H26" s="32"/>
      <c r="I26" s="25"/>
      <c r="J26" s="38"/>
      <c r="K26" s="33"/>
    </row>
    <row r="27" spans="2:11" ht="22.5" customHeight="1">
      <c r="B27" s="33"/>
      <c r="C27" s="141"/>
      <c r="D27" s="141"/>
      <c r="E27" s="34"/>
      <c r="F27" s="34"/>
      <c r="G27" s="34"/>
      <c r="H27" s="34"/>
      <c r="I27" s="34"/>
      <c r="J27" s="38"/>
      <c r="K27" s="33"/>
    </row>
    <row r="28" spans="2:11" ht="21.65" customHeight="1">
      <c r="B28" s="33"/>
      <c r="C28" s="34"/>
      <c r="D28" s="34"/>
      <c r="E28" s="34"/>
      <c r="F28" s="34"/>
      <c r="G28" s="34"/>
      <c r="H28" s="34"/>
      <c r="I28" s="34"/>
      <c r="J28" s="38"/>
      <c r="K28" s="39"/>
    </row>
    <row r="29" spans="2:11" ht="21.65" customHeight="1">
      <c r="B29" s="31"/>
      <c r="C29" s="34"/>
      <c r="D29" s="34"/>
      <c r="E29" s="34"/>
      <c r="F29" s="34"/>
      <c r="G29" s="34"/>
      <c r="H29" s="34"/>
      <c r="I29" s="34"/>
      <c r="J29" s="38"/>
      <c r="K29" s="39"/>
    </row>
    <row r="30" spans="2:11">
      <c r="B30" s="31"/>
      <c r="C30" s="31"/>
      <c r="D30" s="31"/>
      <c r="E30" s="31"/>
      <c r="F30" s="31"/>
      <c r="G30" s="34"/>
      <c r="H30" s="34"/>
      <c r="I30" s="34"/>
      <c r="J30" s="39"/>
      <c r="K30" s="33"/>
    </row>
    <row r="31" spans="2:11">
      <c r="B31" s="33"/>
      <c r="C31" s="32"/>
      <c r="D31" s="32"/>
      <c r="E31" s="34"/>
      <c r="F31" s="34"/>
      <c r="G31" s="34"/>
      <c r="H31" s="34"/>
      <c r="I31" s="34"/>
      <c r="J31" s="34"/>
      <c r="K31" s="33"/>
    </row>
    <row r="32" spans="2:11" ht="23">
      <c r="B32" s="142" t="s">
        <v>122</v>
      </c>
      <c r="C32" s="142"/>
      <c r="D32" s="142"/>
      <c r="E32" s="142"/>
      <c r="F32" s="142"/>
      <c r="G32" s="142"/>
      <c r="H32" s="142"/>
      <c r="I32" s="142"/>
      <c r="J32" s="142"/>
      <c r="K32" s="33"/>
    </row>
    <row r="33" spans="2:11">
      <c r="B33" s="32"/>
      <c r="C33" s="32"/>
      <c r="D33" s="32"/>
      <c r="E33" s="34"/>
      <c r="F33" s="34"/>
      <c r="G33" s="34"/>
      <c r="H33" s="34"/>
      <c r="I33" s="34"/>
      <c r="J33" s="34"/>
      <c r="K33" s="33"/>
    </row>
    <row r="34" spans="2:11" s="41" customFormat="1" ht="29.15" customHeight="1">
      <c r="B34" s="36" t="s">
        <v>0</v>
      </c>
      <c r="C34" s="140" t="s">
        <v>1</v>
      </c>
      <c r="D34" s="140"/>
      <c r="E34" s="140"/>
      <c r="F34" s="140" t="s">
        <v>2</v>
      </c>
      <c r="G34" s="140"/>
      <c r="H34" s="25" t="s">
        <v>3</v>
      </c>
      <c r="I34" s="25" t="s">
        <v>4</v>
      </c>
      <c r="J34" s="25" t="s">
        <v>123</v>
      </c>
      <c r="K34" s="25" t="s">
        <v>124</v>
      </c>
    </row>
    <row r="35" spans="2:11" s="41" customFormat="1" ht="162" customHeight="1">
      <c r="B35" s="42">
        <v>1</v>
      </c>
      <c r="C35" s="137" t="s">
        <v>183</v>
      </c>
      <c r="D35" s="137"/>
      <c r="E35" s="137"/>
      <c r="F35" s="138" t="s">
        <v>7</v>
      </c>
      <c r="G35" s="138"/>
      <c r="H35" s="43" t="s">
        <v>125</v>
      </c>
      <c r="I35" s="44">
        <v>1</v>
      </c>
      <c r="J35" s="45"/>
      <c r="K35" s="42"/>
    </row>
    <row r="36" spans="2:11" s="41" customFormat="1" ht="209.5" customHeight="1">
      <c r="B36" s="42">
        <v>2</v>
      </c>
      <c r="C36" s="137" t="s">
        <v>184</v>
      </c>
      <c r="D36" s="137"/>
      <c r="E36" s="137"/>
      <c r="F36" s="138" t="s">
        <v>9</v>
      </c>
      <c r="G36" s="138"/>
      <c r="H36" s="42" t="s">
        <v>10</v>
      </c>
      <c r="I36" s="42"/>
      <c r="J36" s="45"/>
      <c r="K36" s="42"/>
    </row>
    <row r="37" spans="2:11" s="41" customFormat="1" ht="236.5" customHeight="1">
      <c r="B37" s="42">
        <v>3</v>
      </c>
      <c r="C37" s="137" t="s">
        <v>185</v>
      </c>
      <c r="D37" s="137"/>
      <c r="E37" s="137"/>
      <c r="F37" s="138" t="s">
        <v>11</v>
      </c>
      <c r="G37" s="138"/>
      <c r="H37" s="42" t="s">
        <v>12</v>
      </c>
      <c r="I37" s="42"/>
      <c r="J37" s="45"/>
      <c r="K37" s="42"/>
    </row>
    <row r="38" spans="2:11" s="41" customFormat="1" ht="195" customHeight="1">
      <c r="B38" s="42">
        <v>4</v>
      </c>
      <c r="C38" s="137" t="s">
        <v>186</v>
      </c>
      <c r="D38" s="137"/>
      <c r="E38" s="137"/>
      <c r="F38" s="138" t="s">
        <v>13</v>
      </c>
      <c r="G38" s="138"/>
      <c r="H38" s="42" t="s">
        <v>14</v>
      </c>
      <c r="I38" s="42"/>
      <c r="J38" s="45"/>
      <c r="K38" s="42"/>
    </row>
    <row r="39" spans="2:11" s="41" customFormat="1" ht="88.4" customHeight="1">
      <c r="B39" s="42">
        <v>5</v>
      </c>
      <c r="C39" s="137" t="s">
        <v>187</v>
      </c>
      <c r="D39" s="137"/>
      <c r="E39" s="137"/>
      <c r="F39" s="138" t="s">
        <v>15</v>
      </c>
      <c r="G39" s="138"/>
      <c r="H39" s="42" t="s">
        <v>10</v>
      </c>
      <c r="I39" s="44">
        <v>0</v>
      </c>
      <c r="J39" s="45"/>
      <c r="K39" s="42"/>
    </row>
    <row r="40" spans="2:11" s="41" customFormat="1" ht="272.5" customHeight="1">
      <c r="B40" s="42">
        <v>6</v>
      </c>
      <c r="C40" s="137" t="s">
        <v>188</v>
      </c>
      <c r="D40" s="137"/>
      <c r="E40" s="137"/>
      <c r="F40" s="138" t="s">
        <v>16</v>
      </c>
      <c r="G40" s="138"/>
      <c r="H40" s="43" t="s">
        <v>17</v>
      </c>
      <c r="I40" s="44"/>
      <c r="J40" s="45"/>
      <c r="K40" s="42"/>
    </row>
    <row r="41" spans="2:11" s="41" customFormat="1" ht="192" customHeight="1">
      <c r="B41" s="42">
        <v>7</v>
      </c>
      <c r="C41" s="137" t="s">
        <v>189</v>
      </c>
      <c r="D41" s="137"/>
      <c r="E41" s="137"/>
      <c r="F41" s="138" t="s">
        <v>18</v>
      </c>
      <c r="G41" s="138"/>
      <c r="H41" s="43" t="s">
        <v>19</v>
      </c>
      <c r="I41" s="42"/>
      <c r="J41" s="45"/>
      <c r="K41" s="42"/>
    </row>
    <row r="42" spans="2:11" s="41" customFormat="1" ht="232.75" customHeight="1">
      <c r="B42" s="42">
        <v>8</v>
      </c>
      <c r="C42" s="137" t="s">
        <v>190</v>
      </c>
      <c r="D42" s="137"/>
      <c r="E42" s="137"/>
      <c r="F42" s="138" t="s">
        <v>182</v>
      </c>
      <c r="G42" s="138"/>
      <c r="H42" s="43" t="s">
        <v>21</v>
      </c>
      <c r="I42" s="42"/>
      <c r="J42" s="45"/>
      <c r="K42" s="42"/>
    </row>
    <row r="43" spans="2:11" s="41" customFormat="1" ht="292.5" customHeight="1">
      <c r="B43" s="42">
        <v>9</v>
      </c>
      <c r="C43" s="137" t="s">
        <v>191</v>
      </c>
      <c r="D43" s="137"/>
      <c r="E43" s="137"/>
      <c r="F43" s="138" t="s">
        <v>22</v>
      </c>
      <c r="G43" s="138"/>
      <c r="H43" s="43" t="s">
        <v>23</v>
      </c>
      <c r="I43" s="42"/>
      <c r="J43" s="45"/>
      <c r="K43" s="42"/>
    </row>
    <row r="44" spans="2:11" s="41" customFormat="1" ht="262.64999999999998" customHeight="1">
      <c r="B44" s="42">
        <v>10</v>
      </c>
      <c r="C44" s="137" t="s">
        <v>192</v>
      </c>
      <c r="D44" s="137"/>
      <c r="E44" s="137"/>
      <c r="F44" s="138" t="s">
        <v>24</v>
      </c>
      <c r="G44" s="138"/>
      <c r="H44" s="43" t="s">
        <v>23</v>
      </c>
      <c r="I44" s="42"/>
      <c r="J44" s="45"/>
      <c r="K44" s="42"/>
    </row>
    <row r="45" spans="2:11" s="41" customFormat="1" ht="249" customHeight="1">
      <c r="B45" s="42">
        <v>11</v>
      </c>
      <c r="C45" s="137" t="s">
        <v>193</v>
      </c>
      <c r="D45" s="137"/>
      <c r="E45" s="137"/>
      <c r="F45" s="138" t="s">
        <v>25</v>
      </c>
      <c r="G45" s="138"/>
      <c r="H45" s="43" t="s">
        <v>23</v>
      </c>
      <c r="I45" s="42"/>
      <c r="J45" s="45"/>
      <c r="K45" s="42"/>
    </row>
    <row r="46" spans="2:11" s="41" customFormat="1" ht="145.65" customHeight="1">
      <c r="B46" s="42">
        <v>12</v>
      </c>
      <c r="C46" s="137" t="s">
        <v>194</v>
      </c>
      <c r="D46" s="137"/>
      <c r="E46" s="137"/>
      <c r="F46" s="138" t="s">
        <v>26</v>
      </c>
      <c r="G46" s="138"/>
      <c r="H46" s="43" t="s">
        <v>23</v>
      </c>
      <c r="I46" s="42"/>
      <c r="J46" s="45"/>
      <c r="K46" s="42"/>
    </row>
    <row r="47" spans="2:11" s="41" customFormat="1" ht="282.64999999999998" customHeight="1">
      <c r="B47" s="42">
        <v>13</v>
      </c>
      <c r="C47" s="137" t="s">
        <v>195</v>
      </c>
      <c r="D47" s="137"/>
      <c r="E47" s="137"/>
      <c r="F47" s="138" t="s">
        <v>27</v>
      </c>
      <c r="G47" s="138"/>
      <c r="H47" s="43" t="s">
        <v>23</v>
      </c>
      <c r="I47" s="42"/>
      <c r="J47" s="45"/>
      <c r="K47" s="42"/>
    </row>
    <row r="48" spans="2:11" s="41" customFormat="1" ht="166.75" customHeight="1">
      <c r="B48" s="42">
        <v>14</v>
      </c>
      <c r="C48" s="137" t="s">
        <v>196</v>
      </c>
      <c r="D48" s="137"/>
      <c r="E48" s="137"/>
      <c r="F48" s="138" t="s">
        <v>28</v>
      </c>
      <c r="G48" s="138"/>
      <c r="H48" s="43" t="s">
        <v>23</v>
      </c>
      <c r="I48" s="42"/>
      <c r="J48" s="45"/>
      <c r="K48" s="42"/>
    </row>
    <row r="49" spans="2:11" s="41" customFormat="1" ht="270.64999999999998" customHeight="1">
      <c r="B49" s="42">
        <v>15</v>
      </c>
      <c r="C49" s="137" t="s">
        <v>197</v>
      </c>
      <c r="D49" s="137"/>
      <c r="E49" s="137"/>
      <c r="F49" s="138" t="s">
        <v>29</v>
      </c>
      <c r="G49" s="138"/>
      <c r="H49" s="42" t="s">
        <v>10</v>
      </c>
      <c r="I49" s="42"/>
      <c r="J49" s="45"/>
      <c r="K49" s="42"/>
    </row>
    <row r="50" spans="2:11" s="41" customFormat="1" ht="200.5" customHeight="1">
      <c r="B50" s="42">
        <v>16</v>
      </c>
      <c r="C50" s="137" t="s">
        <v>198</v>
      </c>
      <c r="D50" s="137"/>
      <c r="E50" s="137"/>
      <c r="F50" s="138" t="s">
        <v>30</v>
      </c>
      <c r="G50" s="138"/>
      <c r="H50" s="42"/>
      <c r="I50" s="42"/>
      <c r="J50" s="45"/>
      <c r="K50" s="42"/>
    </row>
    <row r="51" spans="2:11" s="41" customFormat="1" ht="52.75" customHeight="1">
      <c r="B51" s="42">
        <v>17</v>
      </c>
      <c r="C51" s="143" t="s">
        <v>126</v>
      </c>
      <c r="D51" s="143"/>
      <c r="E51" s="143"/>
      <c r="F51" s="138" t="s">
        <v>127</v>
      </c>
      <c r="G51" s="138"/>
      <c r="H51" s="46"/>
      <c r="I51" s="42"/>
      <c r="J51" s="45"/>
      <c r="K51" s="42"/>
    </row>
    <row r="52" spans="2:11" s="41" customFormat="1" ht="87" customHeight="1">
      <c r="B52" s="42">
        <v>18</v>
      </c>
      <c r="C52" s="137" t="s">
        <v>199</v>
      </c>
      <c r="D52" s="137"/>
      <c r="E52" s="137"/>
      <c r="F52" s="138" t="s">
        <v>31</v>
      </c>
      <c r="G52" s="138"/>
      <c r="H52" s="42" t="s">
        <v>10</v>
      </c>
      <c r="I52" s="42"/>
      <c r="J52" s="45"/>
      <c r="K52" s="42"/>
    </row>
    <row r="53" spans="2:11" s="41" customFormat="1" ht="163.4" customHeight="1">
      <c r="B53" s="42">
        <v>19</v>
      </c>
      <c r="C53" s="137" t="s">
        <v>200</v>
      </c>
      <c r="D53" s="137"/>
      <c r="E53" s="137"/>
      <c r="F53" s="138" t="s">
        <v>32</v>
      </c>
      <c r="G53" s="138"/>
      <c r="H53" s="42" t="s">
        <v>10</v>
      </c>
      <c r="I53" s="44"/>
      <c r="J53" s="45"/>
      <c r="K53" s="32"/>
    </row>
    <row r="54" spans="2:11" s="41" customFormat="1" ht="122.4" customHeight="1">
      <c r="B54" s="42">
        <v>20</v>
      </c>
      <c r="C54" s="137" t="s">
        <v>201</v>
      </c>
      <c r="D54" s="137"/>
      <c r="E54" s="137"/>
      <c r="F54" s="138" t="s">
        <v>33</v>
      </c>
      <c r="G54" s="138"/>
      <c r="H54" s="42" t="s">
        <v>10</v>
      </c>
      <c r="I54" s="44">
        <f>+J97</f>
        <v>0</v>
      </c>
      <c r="J54" s="45"/>
      <c r="K54" s="42"/>
    </row>
    <row r="55" spans="2:11" s="41" customFormat="1" ht="103.75" customHeight="1">
      <c r="B55" s="42">
        <v>21</v>
      </c>
      <c r="C55" s="137" t="s">
        <v>202</v>
      </c>
      <c r="D55" s="137"/>
      <c r="E55" s="137"/>
      <c r="F55" s="138" t="s">
        <v>34</v>
      </c>
      <c r="G55" s="138"/>
      <c r="H55" s="42" t="s">
        <v>10</v>
      </c>
      <c r="I55" s="44">
        <f>+J106</f>
        <v>0</v>
      </c>
      <c r="J55" s="45"/>
      <c r="K55" s="42"/>
    </row>
    <row r="56" spans="2:11" s="41" customFormat="1" ht="214.75" customHeight="1">
      <c r="B56" s="42">
        <v>22</v>
      </c>
      <c r="C56" s="137" t="s">
        <v>203</v>
      </c>
      <c r="D56" s="137"/>
      <c r="E56" s="137"/>
      <c r="F56" s="138" t="s">
        <v>35</v>
      </c>
      <c r="G56" s="138"/>
      <c r="H56" s="42" t="s">
        <v>10</v>
      </c>
      <c r="I56" s="42"/>
      <c r="J56" s="45"/>
      <c r="K56" s="42"/>
    </row>
    <row r="57" spans="2:11" s="41" customFormat="1" ht="32.15" customHeight="1">
      <c r="B57" s="42">
        <v>23</v>
      </c>
      <c r="C57" s="143" t="s">
        <v>128</v>
      </c>
      <c r="D57" s="143"/>
      <c r="E57" s="143"/>
      <c r="F57" s="138"/>
      <c r="G57" s="138"/>
      <c r="H57" s="35"/>
      <c r="I57" s="42"/>
      <c r="J57" s="45"/>
      <c r="K57" s="42"/>
    </row>
    <row r="58" spans="2:11" s="41" customFormat="1" ht="64.400000000000006" customHeight="1">
      <c r="B58" s="42">
        <v>24</v>
      </c>
      <c r="C58" s="137" t="s">
        <v>204</v>
      </c>
      <c r="D58" s="137"/>
      <c r="E58" s="137"/>
      <c r="F58" s="138" t="s">
        <v>36</v>
      </c>
      <c r="G58" s="138"/>
      <c r="H58" s="42"/>
      <c r="I58" s="42"/>
      <c r="J58" s="45"/>
      <c r="K58" s="33"/>
    </row>
    <row r="59" spans="2:11" s="41" customFormat="1" ht="102.65" customHeight="1">
      <c r="B59" s="42">
        <v>25</v>
      </c>
      <c r="C59" s="137" t="s">
        <v>205</v>
      </c>
      <c r="D59" s="137"/>
      <c r="E59" s="137"/>
      <c r="F59" s="138" t="s">
        <v>37</v>
      </c>
      <c r="G59" s="138"/>
      <c r="H59" s="43" t="s">
        <v>23</v>
      </c>
      <c r="I59" s="44"/>
      <c r="J59" s="45"/>
      <c r="K59" s="32"/>
    </row>
    <row r="60" spans="2:11" s="41" customFormat="1" ht="216.65" customHeight="1">
      <c r="B60" s="42">
        <v>26</v>
      </c>
      <c r="C60" s="137" t="s">
        <v>206</v>
      </c>
      <c r="D60" s="137"/>
      <c r="E60" s="137"/>
      <c r="F60" s="138" t="s">
        <v>38</v>
      </c>
      <c r="G60" s="138"/>
      <c r="H60" s="43" t="s">
        <v>23</v>
      </c>
      <c r="I60" s="44">
        <v>0</v>
      </c>
      <c r="J60" s="45"/>
      <c r="K60" s="42"/>
    </row>
    <row r="61" spans="2:11" s="41" customFormat="1" ht="180.65" customHeight="1">
      <c r="B61" s="42">
        <v>27</v>
      </c>
      <c r="C61" s="137" t="s">
        <v>207</v>
      </c>
      <c r="D61" s="137"/>
      <c r="E61" s="137"/>
      <c r="F61" s="138" t="s">
        <v>39</v>
      </c>
      <c r="G61" s="138"/>
      <c r="H61" s="43" t="s">
        <v>23</v>
      </c>
      <c r="I61" s="42">
        <v>0</v>
      </c>
      <c r="J61" s="45"/>
      <c r="K61" s="42"/>
    </row>
    <row r="62" spans="2:11" s="41" customFormat="1" ht="153" customHeight="1">
      <c r="B62" s="42">
        <v>28</v>
      </c>
      <c r="C62" s="137" t="s">
        <v>40</v>
      </c>
      <c r="D62" s="137"/>
      <c r="E62" s="137"/>
      <c r="F62" s="138" t="s">
        <v>41</v>
      </c>
      <c r="G62" s="138"/>
      <c r="H62" s="43" t="s">
        <v>10</v>
      </c>
      <c r="I62" s="42"/>
      <c r="J62" s="45"/>
      <c r="K62" s="42"/>
    </row>
    <row r="63" spans="2:11" s="41" customFormat="1" ht="111.65" customHeight="1">
      <c r="B63" s="42">
        <v>29</v>
      </c>
      <c r="C63" s="137" t="s">
        <v>208</v>
      </c>
      <c r="D63" s="137"/>
      <c r="E63" s="137"/>
      <c r="F63" s="138" t="s">
        <v>42</v>
      </c>
      <c r="G63" s="138"/>
      <c r="H63" s="43" t="s">
        <v>10</v>
      </c>
      <c r="I63" s="44"/>
      <c r="J63" s="45"/>
      <c r="K63" s="42"/>
    </row>
    <row r="64" spans="2:11" s="41" customFormat="1" ht="241.75" customHeight="1">
      <c r="B64" s="42">
        <v>30</v>
      </c>
      <c r="C64" s="137" t="s">
        <v>209</v>
      </c>
      <c r="D64" s="137"/>
      <c r="E64" s="137"/>
      <c r="F64" s="138" t="s">
        <v>43</v>
      </c>
      <c r="G64" s="138"/>
      <c r="H64" s="43" t="s">
        <v>23</v>
      </c>
      <c r="I64" s="44"/>
      <c r="J64" s="45"/>
      <c r="K64" s="42"/>
    </row>
    <row r="65" spans="2:11" s="41" customFormat="1" ht="249" customHeight="1">
      <c r="B65" s="42">
        <v>31</v>
      </c>
      <c r="C65" s="137" t="s">
        <v>129</v>
      </c>
      <c r="D65" s="137"/>
      <c r="E65" s="137"/>
      <c r="F65" s="138" t="s">
        <v>44</v>
      </c>
      <c r="G65" s="138"/>
      <c r="H65" s="43" t="s">
        <v>45</v>
      </c>
      <c r="I65" s="44"/>
      <c r="J65" s="45"/>
      <c r="K65" s="42"/>
    </row>
    <row r="66" spans="2:11" s="41" customFormat="1" ht="138" customHeight="1">
      <c r="B66" s="42">
        <v>32</v>
      </c>
      <c r="C66" s="137" t="s">
        <v>210</v>
      </c>
      <c r="D66" s="137"/>
      <c r="E66" s="137"/>
      <c r="F66" s="138" t="s">
        <v>46</v>
      </c>
      <c r="G66" s="138"/>
      <c r="H66" s="43" t="s">
        <v>47</v>
      </c>
      <c r="I66" s="44"/>
      <c r="J66" s="45"/>
      <c r="K66" s="42"/>
    </row>
    <row r="67" spans="2:11" s="41" customFormat="1" ht="166.75" customHeight="1">
      <c r="B67" s="42">
        <v>33</v>
      </c>
      <c r="C67" s="137" t="s">
        <v>211</v>
      </c>
      <c r="D67" s="137"/>
      <c r="E67" s="137"/>
      <c r="F67" s="138" t="s">
        <v>48</v>
      </c>
      <c r="G67" s="138"/>
      <c r="H67" s="43" t="s">
        <v>45</v>
      </c>
      <c r="I67" s="44"/>
      <c r="J67" s="45"/>
      <c r="K67" s="42"/>
    </row>
    <row r="68" spans="2:11" s="41" customFormat="1" ht="165" customHeight="1">
      <c r="B68" s="42">
        <v>34</v>
      </c>
      <c r="C68" s="137" t="s">
        <v>212</v>
      </c>
      <c r="D68" s="137"/>
      <c r="E68" s="137"/>
      <c r="F68" s="138" t="s">
        <v>49</v>
      </c>
      <c r="G68" s="138"/>
      <c r="H68" s="43" t="s">
        <v>21</v>
      </c>
      <c r="I68" s="42"/>
      <c r="J68" s="45"/>
      <c r="K68" s="42"/>
    </row>
    <row r="69" spans="2:11" s="41" customFormat="1" ht="409.5" customHeight="1">
      <c r="B69" s="42">
        <v>35</v>
      </c>
      <c r="C69" s="137" t="s">
        <v>213</v>
      </c>
      <c r="D69" s="137"/>
      <c r="E69" s="137"/>
      <c r="F69" s="138" t="s">
        <v>50</v>
      </c>
      <c r="G69" s="138"/>
      <c r="H69" s="43" t="s">
        <v>17</v>
      </c>
      <c r="I69" s="42"/>
      <c r="J69" s="45"/>
      <c r="K69" s="42"/>
    </row>
    <row r="70" spans="2:11" s="41" customFormat="1" ht="201" customHeight="1">
      <c r="B70" s="42">
        <v>36</v>
      </c>
      <c r="C70" s="137" t="s">
        <v>214</v>
      </c>
      <c r="D70" s="137"/>
      <c r="E70" s="137"/>
      <c r="F70" s="138" t="s">
        <v>51</v>
      </c>
      <c r="G70" s="138"/>
      <c r="H70" s="42" t="s">
        <v>14</v>
      </c>
      <c r="I70" s="42"/>
      <c r="J70" s="45"/>
      <c r="K70" s="42"/>
    </row>
    <row r="71" spans="2:11" s="41" customFormat="1" ht="201" customHeight="1">
      <c r="B71" s="42">
        <v>37</v>
      </c>
      <c r="C71" s="137" t="s">
        <v>215</v>
      </c>
      <c r="D71" s="137"/>
      <c r="E71" s="137"/>
      <c r="F71" s="138" t="s">
        <v>52</v>
      </c>
      <c r="G71" s="138"/>
      <c r="H71" s="42" t="s">
        <v>14</v>
      </c>
      <c r="I71" s="42"/>
      <c r="J71" s="45"/>
      <c r="K71" s="42"/>
    </row>
    <row r="72" spans="2:11" s="41" customFormat="1" ht="141" customHeight="1">
      <c r="B72" s="42">
        <v>38</v>
      </c>
      <c r="C72" s="137" t="s">
        <v>53</v>
      </c>
      <c r="D72" s="137"/>
      <c r="E72" s="137"/>
      <c r="F72" s="144" t="s">
        <v>54</v>
      </c>
      <c r="G72" s="144"/>
      <c r="H72" s="42" t="s">
        <v>14</v>
      </c>
      <c r="I72" s="39"/>
      <c r="J72" s="45"/>
      <c r="K72" s="42"/>
    </row>
    <row r="73" spans="2:11" s="41" customFormat="1" ht="228.65" customHeight="1">
      <c r="B73" s="42">
        <v>39</v>
      </c>
      <c r="C73" s="137" t="s">
        <v>55</v>
      </c>
      <c r="D73" s="137"/>
      <c r="E73" s="137"/>
      <c r="F73" s="144" t="s">
        <v>56</v>
      </c>
      <c r="G73" s="144"/>
      <c r="H73" s="42" t="s">
        <v>14</v>
      </c>
      <c r="I73" s="39"/>
      <c r="J73" s="45"/>
      <c r="K73" s="42"/>
    </row>
    <row r="74" spans="2:11" s="41" customFormat="1" ht="228.65" customHeight="1">
      <c r="B74" s="42">
        <v>40</v>
      </c>
      <c r="C74" s="145" t="s">
        <v>130</v>
      </c>
      <c r="D74" s="145"/>
      <c r="E74" s="145"/>
      <c r="F74" s="144" t="s">
        <v>58</v>
      </c>
      <c r="G74" s="144"/>
      <c r="H74" s="42" t="s">
        <v>59</v>
      </c>
      <c r="I74" s="39"/>
      <c r="J74" s="45"/>
      <c r="K74" s="42"/>
    </row>
    <row r="75" spans="2:11" s="41" customFormat="1" ht="228.65" customHeight="1">
      <c r="B75" s="42">
        <v>41</v>
      </c>
      <c r="C75" s="137" t="s">
        <v>60</v>
      </c>
      <c r="D75" s="137"/>
      <c r="E75" s="137"/>
      <c r="F75" s="138" t="s">
        <v>61</v>
      </c>
      <c r="G75" s="138"/>
      <c r="H75" s="32" t="s">
        <v>62</v>
      </c>
      <c r="I75" s="42"/>
      <c r="J75" s="45"/>
      <c r="K75" s="42"/>
    </row>
    <row r="76" spans="2:11" s="41" customFormat="1" ht="201" customHeight="1">
      <c r="B76" s="42">
        <v>42</v>
      </c>
      <c r="C76" s="145" t="s">
        <v>63</v>
      </c>
      <c r="D76" s="145"/>
      <c r="E76" s="145"/>
      <c r="F76" s="138" t="s">
        <v>64</v>
      </c>
      <c r="G76" s="138"/>
      <c r="H76" s="32" t="s">
        <v>62</v>
      </c>
      <c r="I76" s="42"/>
      <c r="J76" s="45"/>
      <c r="K76" s="42"/>
    </row>
    <row r="77" spans="2:11" s="41" customFormat="1" ht="145.65" customHeight="1">
      <c r="B77" s="42">
        <v>43</v>
      </c>
      <c r="C77" s="137" t="s">
        <v>131</v>
      </c>
      <c r="D77" s="137"/>
      <c r="E77" s="137"/>
      <c r="F77" s="138" t="s">
        <v>64</v>
      </c>
      <c r="G77" s="138"/>
      <c r="H77" s="32" t="s">
        <v>23</v>
      </c>
      <c r="I77" s="42"/>
      <c r="J77" s="45"/>
      <c r="K77" s="42"/>
    </row>
    <row r="78" spans="2:11" s="41" customFormat="1" ht="161.5" customHeight="1">
      <c r="B78" s="42">
        <v>44</v>
      </c>
      <c r="C78" s="137" t="s">
        <v>132</v>
      </c>
      <c r="D78" s="137"/>
      <c r="E78" s="137"/>
      <c r="F78" s="138" t="s">
        <v>67</v>
      </c>
      <c r="G78" s="138"/>
      <c r="H78" s="32" t="s">
        <v>14</v>
      </c>
      <c r="I78" s="42"/>
      <c r="J78" s="45"/>
      <c r="K78" s="42"/>
    </row>
    <row r="79" spans="2:11" s="41" customFormat="1" ht="161.5" customHeight="1">
      <c r="B79" s="42">
        <v>45</v>
      </c>
      <c r="C79" s="137" t="s">
        <v>72</v>
      </c>
      <c r="D79" s="137"/>
      <c r="E79" s="137"/>
      <c r="F79" s="138" t="s">
        <v>73</v>
      </c>
      <c r="G79" s="138"/>
      <c r="H79" s="32" t="s">
        <v>68</v>
      </c>
      <c r="I79" s="44">
        <f>+J111</f>
        <v>0</v>
      </c>
      <c r="J79" s="45"/>
      <c r="K79" s="42"/>
    </row>
    <row r="80" spans="2:11" s="41" customFormat="1" ht="136.4" customHeight="1">
      <c r="B80" s="42">
        <v>46</v>
      </c>
      <c r="C80" s="137" t="s">
        <v>133</v>
      </c>
      <c r="D80" s="137"/>
      <c r="E80" s="137"/>
      <c r="F80" s="138" t="s">
        <v>93</v>
      </c>
      <c r="G80" s="138"/>
      <c r="H80" s="32" t="s">
        <v>14</v>
      </c>
      <c r="I80" s="44">
        <f>+J103</f>
        <v>0</v>
      </c>
      <c r="J80" s="45"/>
      <c r="K80" s="42"/>
    </row>
    <row r="81" spans="2:11" s="41" customFormat="1" ht="168" customHeight="1">
      <c r="B81" s="42">
        <v>47</v>
      </c>
      <c r="C81" s="137" t="s">
        <v>76</v>
      </c>
      <c r="D81" s="137"/>
      <c r="E81" s="137"/>
      <c r="F81" s="138" t="s">
        <v>77</v>
      </c>
      <c r="G81" s="138"/>
      <c r="H81" s="32" t="s">
        <v>59</v>
      </c>
      <c r="I81" s="44"/>
      <c r="J81" s="45"/>
      <c r="K81" s="42">
        <v>0</v>
      </c>
    </row>
    <row r="82" spans="2:11" s="41" customFormat="1" ht="176.4" customHeight="1">
      <c r="B82" s="42">
        <v>48</v>
      </c>
      <c r="C82" s="137" t="s">
        <v>134</v>
      </c>
      <c r="D82" s="137"/>
      <c r="E82" s="137"/>
      <c r="F82" s="146" t="s">
        <v>70</v>
      </c>
      <c r="G82" s="147"/>
      <c r="H82" s="31" t="s">
        <v>135</v>
      </c>
      <c r="I82" s="47"/>
      <c r="J82" s="47"/>
      <c r="K82" s="47"/>
    </row>
    <row r="83" spans="2:11" s="41" customFormat="1" ht="162.65" customHeight="1">
      <c r="B83" s="42">
        <v>49</v>
      </c>
      <c r="C83" s="145" t="s">
        <v>74</v>
      </c>
      <c r="D83" s="145"/>
      <c r="E83" s="145"/>
      <c r="F83" s="146" t="s">
        <v>136</v>
      </c>
      <c r="G83" s="147"/>
      <c r="H83" s="31" t="s">
        <v>12</v>
      </c>
      <c r="I83" s="31"/>
      <c r="J83" s="31"/>
      <c r="K83" s="31"/>
    </row>
    <row r="84" spans="2:11" s="41" customFormat="1" ht="196.4" customHeight="1">
      <c r="B84" s="42">
        <v>50</v>
      </c>
      <c r="C84" s="145" t="s">
        <v>82</v>
      </c>
      <c r="D84" s="145"/>
      <c r="E84" s="145"/>
      <c r="F84" s="146" t="s">
        <v>95</v>
      </c>
      <c r="G84" s="147"/>
      <c r="H84" s="31" t="s">
        <v>135</v>
      </c>
      <c r="I84" s="31"/>
      <c r="J84" s="31"/>
      <c r="K84" s="31"/>
    </row>
    <row r="85" spans="2:11" s="41" customFormat="1" ht="23">
      <c r="B85" s="149" t="s">
        <v>137</v>
      </c>
      <c r="C85" s="150"/>
      <c r="D85" s="151"/>
      <c r="E85" s="48" t="s">
        <v>138</v>
      </c>
      <c r="F85" s="48"/>
      <c r="G85" s="48" t="s">
        <v>139</v>
      </c>
      <c r="H85" s="48" t="s">
        <v>140</v>
      </c>
      <c r="I85" s="46" t="s">
        <v>141</v>
      </c>
      <c r="J85" s="48" t="s">
        <v>4</v>
      </c>
      <c r="K85" s="48" t="s">
        <v>3</v>
      </c>
    </row>
    <row r="86" spans="2:11" s="41" customFormat="1" ht="23">
      <c r="B86" s="46"/>
      <c r="C86" s="46"/>
      <c r="D86" s="46"/>
      <c r="E86" s="48"/>
      <c r="F86" s="48"/>
      <c r="G86" s="48"/>
      <c r="H86" s="48"/>
      <c r="I86" s="46"/>
      <c r="J86" s="48"/>
      <c r="K86" s="48"/>
    </row>
    <row r="87" spans="2:11" s="41" customFormat="1" ht="14.4" customHeight="1">
      <c r="B87" s="49"/>
      <c r="C87" s="46"/>
      <c r="D87" s="46"/>
      <c r="E87" s="48"/>
      <c r="F87" s="48"/>
      <c r="G87" s="48"/>
      <c r="H87" s="48"/>
      <c r="I87" s="46"/>
      <c r="J87" s="48"/>
      <c r="K87" s="48"/>
    </row>
    <row r="88" spans="2:11" s="41" customFormat="1" ht="23">
      <c r="B88" s="143" t="s">
        <v>142</v>
      </c>
      <c r="C88" s="143"/>
      <c r="D88" s="143"/>
      <c r="E88" s="143"/>
      <c r="F88" s="50"/>
      <c r="G88" s="50"/>
      <c r="H88" s="50"/>
      <c r="I88" s="43"/>
      <c r="J88" s="49"/>
      <c r="K88" s="48"/>
    </row>
    <row r="89" spans="2:11" s="41" customFormat="1" ht="23">
      <c r="B89" s="148" t="s">
        <v>120</v>
      </c>
      <c r="C89" s="148"/>
      <c r="D89" s="148"/>
      <c r="E89" s="46">
        <v>0</v>
      </c>
      <c r="F89" s="50"/>
      <c r="G89" s="43"/>
      <c r="H89" s="43"/>
      <c r="I89" s="51"/>
      <c r="J89" s="52">
        <f>I89*H89*G89*E89</f>
        <v>0</v>
      </c>
      <c r="K89" s="48"/>
    </row>
    <row r="90" spans="2:11" s="41" customFormat="1" ht="23">
      <c r="B90" s="152" t="s">
        <v>143</v>
      </c>
      <c r="C90" s="152"/>
      <c r="D90" s="152"/>
      <c r="E90" s="40"/>
      <c r="F90" s="50"/>
      <c r="G90" s="50"/>
      <c r="H90" s="50"/>
      <c r="I90" s="51"/>
      <c r="J90" s="52">
        <f>SUM(J89:J89)</f>
        <v>0</v>
      </c>
      <c r="K90" s="43" t="s">
        <v>17</v>
      </c>
    </row>
    <row r="91" spans="2:11" s="41" customFormat="1" ht="23">
      <c r="B91" s="43"/>
      <c r="C91" s="53"/>
      <c r="D91" s="43"/>
      <c r="E91" s="40"/>
      <c r="F91" s="50"/>
      <c r="G91" s="50"/>
      <c r="H91" s="50"/>
      <c r="I91" s="51"/>
      <c r="J91" s="43"/>
      <c r="K91" s="43"/>
    </row>
    <row r="92" spans="2:11" s="41" customFormat="1">
      <c r="B92" s="33"/>
      <c r="C92" s="32"/>
      <c r="D92" s="32"/>
      <c r="E92" s="34"/>
      <c r="F92" s="34"/>
      <c r="G92" s="34"/>
      <c r="H92" s="34"/>
      <c r="I92" s="32"/>
      <c r="J92" s="34"/>
      <c r="K92" s="33"/>
    </row>
    <row r="93" spans="2:11" s="41" customFormat="1">
      <c r="B93" s="155" t="s">
        <v>305</v>
      </c>
      <c r="C93" s="155"/>
      <c r="D93" s="155"/>
      <c r="E93" s="54"/>
      <c r="F93" s="54"/>
      <c r="G93" s="34"/>
      <c r="H93" s="34"/>
      <c r="I93" s="32"/>
      <c r="J93" s="34"/>
      <c r="K93" s="33"/>
    </row>
    <row r="94" spans="2:11" s="41" customFormat="1">
      <c r="B94" s="154" t="s">
        <v>144</v>
      </c>
      <c r="C94" s="154"/>
      <c r="D94" s="154"/>
      <c r="E94" s="55"/>
      <c r="F94" s="55"/>
      <c r="G94" s="34"/>
      <c r="H94" s="34"/>
      <c r="I94" s="32"/>
      <c r="J94" s="56">
        <f>+J21</f>
        <v>0</v>
      </c>
      <c r="K94" s="33"/>
    </row>
    <row r="95" spans="2:11" s="41" customFormat="1">
      <c r="B95" s="154" t="s">
        <v>145</v>
      </c>
      <c r="C95" s="154"/>
      <c r="D95" s="154"/>
      <c r="E95" s="55"/>
      <c r="F95" s="55"/>
      <c r="G95" s="34"/>
      <c r="H95" s="34"/>
      <c r="I95" s="32"/>
      <c r="J95" s="56">
        <v>0</v>
      </c>
      <c r="K95" s="33"/>
    </row>
    <row r="96" spans="2:11" s="41" customFormat="1">
      <c r="B96" s="153" t="s">
        <v>143</v>
      </c>
      <c r="C96" s="153"/>
      <c r="D96" s="153"/>
      <c r="E96" s="55"/>
      <c r="F96" s="55"/>
      <c r="G96" s="34"/>
      <c r="H96" s="34"/>
      <c r="I96" s="32"/>
      <c r="J96" s="56">
        <f>SUM(J94:J95)</f>
        <v>0</v>
      </c>
      <c r="K96" s="32"/>
    </row>
    <row r="97" spans="1:30" s="41" customFormat="1">
      <c r="B97" s="153" t="s">
        <v>143</v>
      </c>
      <c r="C97" s="153"/>
      <c r="D97" s="153"/>
      <c r="E97" s="55"/>
      <c r="F97" s="55"/>
      <c r="G97" s="34"/>
      <c r="H97" s="34"/>
      <c r="I97" s="32"/>
      <c r="J97" s="56">
        <f>ROUND(J96,0)</f>
        <v>0</v>
      </c>
      <c r="K97" s="32" t="s">
        <v>10</v>
      </c>
    </row>
    <row r="98" spans="1:30" s="41" customFormat="1">
      <c r="B98" s="155"/>
      <c r="C98" s="155"/>
      <c r="D98" s="155"/>
      <c r="E98" s="24"/>
      <c r="F98" s="34"/>
      <c r="G98" s="34"/>
      <c r="H98" s="34"/>
      <c r="I98" s="39"/>
      <c r="J98" s="32"/>
      <c r="K98" s="32"/>
    </row>
    <row r="99" spans="1:30" s="41" customFormat="1">
      <c r="B99" s="155" t="s">
        <v>309</v>
      </c>
      <c r="C99" s="155"/>
      <c r="D99" s="155"/>
      <c r="E99" s="54"/>
      <c r="F99" s="54"/>
      <c r="G99" s="34"/>
      <c r="H99" s="34"/>
      <c r="I99" s="32"/>
      <c r="J99" s="34"/>
      <c r="K99" s="33"/>
    </row>
    <row r="100" spans="1:30" s="41" customFormat="1">
      <c r="B100" s="154" t="s">
        <v>144</v>
      </c>
      <c r="C100" s="154"/>
      <c r="D100" s="154"/>
      <c r="E100" s="55"/>
      <c r="F100" s="55"/>
      <c r="G100" s="34"/>
      <c r="H100" s="34"/>
      <c r="I100" s="32"/>
      <c r="J100" s="56">
        <f>+J22</f>
        <v>0</v>
      </c>
      <c r="K100" s="33"/>
    </row>
    <row r="101" spans="1:30" s="41" customFormat="1">
      <c r="B101" s="154" t="s">
        <v>145</v>
      </c>
      <c r="C101" s="154"/>
      <c r="D101" s="154"/>
      <c r="E101" s="55"/>
      <c r="F101" s="55"/>
      <c r="G101" s="34"/>
      <c r="H101" s="34"/>
      <c r="I101" s="32"/>
      <c r="J101" s="56">
        <f>+J100*0.1</f>
        <v>0</v>
      </c>
      <c r="K101" s="33"/>
    </row>
    <row r="102" spans="1:30" s="41" customFormat="1">
      <c r="B102" s="153" t="s">
        <v>143</v>
      </c>
      <c r="C102" s="153"/>
      <c r="D102" s="153"/>
      <c r="E102" s="55"/>
      <c r="F102" s="55"/>
      <c r="G102" s="34"/>
      <c r="H102" s="34"/>
      <c r="I102" s="32"/>
      <c r="J102" s="56">
        <f>SUM(J100:J101)</f>
        <v>0</v>
      </c>
      <c r="K102" s="32"/>
    </row>
    <row r="103" spans="1:30" s="41" customFormat="1">
      <c r="B103" s="153" t="s">
        <v>143</v>
      </c>
      <c r="C103" s="153"/>
      <c r="D103" s="153"/>
      <c r="E103" s="55"/>
      <c r="F103" s="55"/>
      <c r="G103" s="34"/>
      <c r="H103" s="34"/>
      <c r="I103" s="32"/>
      <c r="J103" s="56">
        <f>ROUND(J102,0)</f>
        <v>0</v>
      </c>
      <c r="K103" s="32" t="s">
        <v>21</v>
      </c>
    </row>
    <row r="104" spans="1:30" s="41" customFormat="1">
      <c r="B104" s="154"/>
      <c r="C104" s="154"/>
      <c r="D104" s="154"/>
      <c r="E104" s="24"/>
      <c r="F104" s="24"/>
      <c r="G104" s="34"/>
      <c r="H104" s="34"/>
      <c r="I104" s="32"/>
      <c r="J104" s="56"/>
    </row>
    <row r="105" spans="1:30" s="41" customFormat="1">
      <c r="B105" s="154"/>
      <c r="C105" s="154"/>
      <c r="D105" s="154"/>
      <c r="E105" s="24"/>
      <c r="F105" s="24"/>
      <c r="G105" s="141"/>
      <c r="H105" s="141"/>
      <c r="I105" s="141"/>
      <c r="J105" s="56"/>
      <c r="K105" s="33"/>
    </row>
    <row r="106" spans="1:30" s="41" customFormat="1">
      <c r="B106" s="154"/>
      <c r="C106" s="154"/>
      <c r="D106" s="154"/>
      <c r="E106" s="54"/>
      <c r="F106" s="54"/>
      <c r="G106" s="54"/>
      <c r="H106" s="34"/>
      <c r="I106" s="32"/>
      <c r="J106" s="56"/>
      <c r="K106" s="33"/>
    </row>
    <row r="107" spans="1:30">
      <c r="B107" s="33"/>
      <c r="C107" s="32"/>
      <c r="D107" s="32"/>
      <c r="E107" s="34"/>
      <c r="F107" s="34"/>
      <c r="G107" s="34"/>
      <c r="H107" s="34"/>
      <c r="I107" s="32"/>
      <c r="J107" s="34"/>
      <c r="K107" s="34"/>
    </row>
    <row r="108" spans="1:30">
      <c r="B108" s="155"/>
      <c r="C108" s="155"/>
      <c r="D108" s="155"/>
      <c r="E108" s="24"/>
      <c r="F108" s="24"/>
      <c r="G108" s="34"/>
      <c r="H108" s="34"/>
      <c r="I108" s="32"/>
      <c r="J108" s="34"/>
      <c r="K108" s="34"/>
    </row>
    <row r="109" spans="1:30">
      <c r="B109" s="154"/>
      <c r="C109" s="154"/>
      <c r="D109" s="154"/>
      <c r="E109" s="24"/>
      <c r="F109" s="24"/>
      <c r="G109" s="141"/>
      <c r="H109" s="141"/>
      <c r="I109" s="141"/>
      <c r="J109" s="56"/>
      <c r="K109" s="32"/>
    </row>
    <row r="110" spans="1:30" s="34" customFormat="1">
      <c r="A110" s="58"/>
      <c r="B110" s="33"/>
      <c r="C110" s="32"/>
      <c r="D110" s="32"/>
      <c r="I110" s="32"/>
      <c r="J110" s="56"/>
      <c r="L110" s="23"/>
      <c r="M110" s="23"/>
      <c r="N110" s="23"/>
      <c r="O110" s="23"/>
      <c r="P110" s="23"/>
      <c r="Q110" s="23"/>
      <c r="R110" s="23"/>
      <c r="S110" s="23"/>
      <c r="T110" s="23"/>
      <c r="U110" s="23"/>
      <c r="V110" s="23"/>
      <c r="W110" s="23"/>
      <c r="X110" s="23"/>
      <c r="Y110" s="23"/>
      <c r="Z110" s="23"/>
      <c r="AA110" s="23"/>
      <c r="AB110" s="23"/>
      <c r="AC110" s="23"/>
      <c r="AD110" s="23"/>
    </row>
    <row r="111" spans="1:30" s="34" customFormat="1">
      <c r="A111" s="58"/>
      <c r="B111" s="33"/>
      <c r="C111" s="32"/>
      <c r="D111" s="32"/>
      <c r="I111" s="32"/>
      <c r="J111" s="56"/>
      <c r="K111" s="32"/>
      <c r="L111" s="23"/>
      <c r="M111" s="23"/>
      <c r="N111" s="23"/>
      <c r="O111" s="23"/>
      <c r="P111" s="23"/>
      <c r="Q111" s="23"/>
      <c r="R111" s="23"/>
      <c r="S111" s="23"/>
      <c r="T111" s="23"/>
      <c r="U111" s="23"/>
      <c r="V111" s="23"/>
      <c r="W111" s="23"/>
      <c r="X111" s="23"/>
      <c r="Y111" s="23"/>
      <c r="Z111" s="23"/>
      <c r="AA111" s="23"/>
      <c r="AB111" s="23"/>
      <c r="AC111" s="23"/>
      <c r="AD111" s="23"/>
    </row>
    <row r="112" spans="1:30">
      <c r="J112" s="56"/>
    </row>
  </sheetData>
  <mergeCells count="137">
    <mergeCell ref="G105:I105"/>
    <mergeCell ref="B106:D106"/>
    <mergeCell ref="B108:D108"/>
    <mergeCell ref="B109:D109"/>
    <mergeCell ref="G109:I109"/>
    <mergeCell ref="B99:D99"/>
    <mergeCell ref="B100:D100"/>
    <mergeCell ref="B101:D101"/>
    <mergeCell ref="B104:D104"/>
    <mergeCell ref="B105:D105"/>
    <mergeCell ref="B102:D102"/>
    <mergeCell ref="B103:D103"/>
    <mergeCell ref="B93:D93"/>
    <mergeCell ref="B94:D94"/>
    <mergeCell ref="B95:D95"/>
    <mergeCell ref="B96:D96"/>
    <mergeCell ref="B97:D97"/>
    <mergeCell ref="B98:D98"/>
    <mergeCell ref="C84:E84"/>
    <mergeCell ref="F84:G84"/>
    <mergeCell ref="B85:D85"/>
    <mergeCell ref="B88:E88"/>
    <mergeCell ref="B89:D89"/>
    <mergeCell ref="B90:D90"/>
    <mergeCell ref="C81:E81"/>
    <mergeCell ref="F81:G81"/>
    <mergeCell ref="C82:E82"/>
    <mergeCell ref="F82:G82"/>
    <mergeCell ref="C83:E83"/>
    <mergeCell ref="F83:G83"/>
    <mergeCell ref="C78:E78"/>
    <mergeCell ref="F78:G78"/>
    <mergeCell ref="C79:E79"/>
    <mergeCell ref="F79:G79"/>
    <mergeCell ref="C80:E80"/>
    <mergeCell ref="F80:G80"/>
    <mergeCell ref="C75:E75"/>
    <mergeCell ref="F75:G75"/>
    <mergeCell ref="C76:E76"/>
    <mergeCell ref="F76:G76"/>
    <mergeCell ref="C77:E77"/>
    <mergeCell ref="F77:G77"/>
    <mergeCell ref="C72:E72"/>
    <mergeCell ref="F72:G72"/>
    <mergeCell ref="C73:E73"/>
    <mergeCell ref="F73:G73"/>
    <mergeCell ref="C74:E74"/>
    <mergeCell ref="F74:G74"/>
    <mergeCell ref="C69:E69"/>
    <mergeCell ref="F69:G69"/>
    <mergeCell ref="C70:E70"/>
    <mergeCell ref="F70:G70"/>
    <mergeCell ref="C71:E71"/>
    <mergeCell ref="F71:G71"/>
    <mergeCell ref="C66:E66"/>
    <mergeCell ref="F66:G66"/>
    <mergeCell ref="C67:E67"/>
    <mergeCell ref="F67:G67"/>
    <mergeCell ref="C68:E68"/>
    <mergeCell ref="F68:G68"/>
    <mergeCell ref="C63:E63"/>
    <mergeCell ref="F63:G63"/>
    <mergeCell ref="C64:E64"/>
    <mergeCell ref="F64:G64"/>
    <mergeCell ref="C65:E65"/>
    <mergeCell ref="F65:G65"/>
    <mergeCell ref="C60:E60"/>
    <mergeCell ref="F60:G60"/>
    <mergeCell ref="C61:E61"/>
    <mergeCell ref="F61:G61"/>
    <mergeCell ref="C62:E62"/>
    <mergeCell ref="F62:G62"/>
    <mergeCell ref="C57:E57"/>
    <mergeCell ref="F57:G57"/>
    <mergeCell ref="C58:E58"/>
    <mergeCell ref="F58:G58"/>
    <mergeCell ref="C59:E59"/>
    <mergeCell ref="F59:G59"/>
    <mergeCell ref="C54:E54"/>
    <mergeCell ref="F54:G54"/>
    <mergeCell ref="C55:E55"/>
    <mergeCell ref="F55:G55"/>
    <mergeCell ref="C56:E56"/>
    <mergeCell ref="F56:G56"/>
    <mergeCell ref="C51:E51"/>
    <mergeCell ref="F51:G51"/>
    <mergeCell ref="C52:E52"/>
    <mergeCell ref="F52:G52"/>
    <mergeCell ref="C53:E53"/>
    <mergeCell ref="F53:G53"/>
    <mergeCell ref="C48:E48"/>
    <mergeCell ref="F48:G48"/>
    <mergeCell ref="C49:E49"/>
    <mergeCell ref="F49:G49"/>
    <mergeCell ref="C50:E50"/>
    <mergeCell ref="F50:G50"/>
    <mergeCell ref="C45:E45"/>
    <mergeCell ref="F45:G45"/>
    <mergeCell ref="C46:E46"/>
    <mergeCell ref="F46:G46"/>
    <mergeCell ref="C47:E47"/>
    <mergeCell ref="F47:G47"/>
    <mergeCell ref="C42:E42"/>
    <mergeCell ref="F42:G42"/>
    <mergeCell ref="C43:E43"/>
    <mergeCell ref="F43:G43"/>
    <mergeCell ref="C44:E44"/>
    <mergeCell ref="F44:G44"/>
    <mergeCell ref="C40:E40"/>
    <mergeCell ref="F40:G40"/>
    <mergeCell ref="C41:E41"/>
    <mergeCell ref="F41:G41"/>
    <mergeCell ref="C36:E36"/>
    <mergeCell ref="F36:G36"/>
    <mergeCell ref="C37:E37"/>
    <mergeCell ref="F37:G37"/>
    <mergeCell ref="C38:E38"/>
    <mergeCell ref="F38:G38"/>
    <mergeCell ref="C27:D27"/>
    <mergeCell ref="B32:J32"/>
    <mergeCell ref="C34:E34"/>
    <mergeCell ref="F34:G34"/>
    <mergeCell ref="C35:E35"/>
    <mergeCell ref="F35:G35"/>
    <mergeCell ref="B15:K15"/>
    <mergeCell ref="C25:D25"/>
    <mergeCell ref="C39:E39"/>
    <mergeCell ref="F39:G39"/>
    <mergeCell ref="E9:K9"/>
    <mergeCell ref="B13:B14"/>
    <mergeCell ref="C13:C14"/>
    <mergeCell ref="D13:D14"/>
    <mergeCell ref="E13:E14"/>
    <mergeCell ref="G13:I13"/>
    <mergeCell ref="J13:J14"/>
    <mergeCell ref="K13:K14"/>
    <mergeCell ref="C26:D26"/>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B62937-AFE0-440F-9749-57CF8AD4AF97}">
  <sheetPr>
    <tabColor rgb="FFFFFF00"/>
  </sheetPr>
  <dimension ref="A2:AD112"/>
  <sheetViews>
    <sheetView zoomScale="47" workbookViewId="0">
      <selection sqref="A1:XFD1048576"/>
    </sheetView>
  </sheetViews>
  <sheetFormatPr defaultColWidth="8.90625" defaultRowHeight="21.5"/>
  <cols>
    <col min="1" max="1" width="8.90625" style="23"/>
    <col min="2" max="2" width="29.90625" style="22" customWidth="1"/>
    <col min="3" max="3" width="21.90625" style="21" customWidth="1"/>
    <col min="4" max="4" width="23.453125" style="21" customWidth="1"/>
    <col min="5" max="5" width="47.08984375" style="23" customWidth="1"/>
    <col min="6" max="6" width="14.90625" style="23" customWidth="1"/>
    <col min="7" max="7" width="12.90625" style="23" customWidth="1"/>
    <col min="8" max="8" width="13.54296875" style="23" customWidth="1"/>
    <col min="9" max="9" width="14.90625" style="23" customWidth="1"/>
    <col min="10" max="10" width="19.90625" style="23" customWidth="1"/>
    <col min="11" max="11" width="35" style="22" customWidth="1"/>
    <col min="12" max="16384" width="8.90625" style="23"/>
  </cols>
  <sheetData>
    <row r="2" spans="2:11" ht="42" customHeight="1">
      <c r="B2" s="24" t="s">
        <v>99</v>
      </c>
      <c r="C2" s="36" t="s">
        <v>251</v>
      </c>
    </row>
    <row r="3" spans="2:11" ht="21" customHeight="1">
      <c r="B3" s="24" t="s">
        <v>100</v>
      </c>
      <c r="C3" s="25"/>
      <c r="E3" s="23" t="s">
        <v>322</v>
      </c>
      <c r="F3" s="23">
        <v>8</v>
      </c>
    </row>
    <row r="4" spans="2:11" ht="21" customHeight="1">
      <c r="B4" s="24" t="s">
        <v>101</v>
      </c>
      <c r="C4" s="32" t="s">
        <v>216</v>
      </c>
    </row>
    <row r="5" spans="2:11" ht="21" customHeight="1">
      <c r="B5" s="24" t="s">
        <v>102</v>
      </c>
      <c r="C5" s="25" t="s">
        <v>321</v>
      </c>
    </row>
    <row r="6" spans="2:11" ht="21" customHeight="1">
      <c r="B6" s="24" t="s">
        <v>103</v>
      </c>
      <c r="C6" s="25"/>
    </row>
    <row r="7" spans="2:11" ht="21" customHeight="1">
      <c r="B7" s="24" t="s">
        <v>104</v>
      </c>
      <c r="C7" s="25">
        <v>1</v>
      </c>
    </row>
    <row r="8" spans="2:11" ht="21" customHeight="1">
      <c r="B8" s="24" t="s">
        <v>105</v>
      </c>
      <c r="C8" s="25" t="s">
        <v>317</v>
      </c>
    </row>
    <row r="9" spans="2:11" ht="41.4" customHeight="1">
      <c r="B9" s="26" t="s">
        <v>106</v>
      </c>
      <c r="C9" s="25">
        <f>C7+1</f>
        <v>2</v>
      </c>
      <c r="E9" s="135"/>
      <c r="F9" s="135"/>
      <c r="G9" s="135"/>
      <c r="H9" s="135"/>
      <c r="I9" s="135"/>
      <c r="J9" s="135"/>
      <c r="K9" s="135"/>
    </row>
    <row r="10" spans="2:11" ht="21" customHeight="1">
      <c r="B10" s="24" t="s">
        <v>107</v>
      </c>
      <c r="C10" s="25" t="s">
        <v>217</v>
      </c>
      <c r="J10" s="27"/>
    </row>
    <row r="11" spans="2:11" ht="21" customHeight="1">
      <c r="B11" s="24" t="s">
        <v>108</v>
      </c>
      <c r="C11" s="25" t="s">
        <v>218</v>
      </c>
    </row>
    <row r="12" spans="2:11">
      <c r="B12" s="28"/>
      <c r="C12" s="29"/>
    </row>
    <row r="13" spans="2:11" ht="15" customHeight="1">
      <c r="B13" s="136" t="s">
        <v>109</v>
      </c>
      <c r="C13" s="136" t="s">
        <v>110</v>
      </c>
      <c r="D13" s="136" t="s">
        <v>111</v>
      </c>
      <c r="E13" s="136" t="s">
        <v>112</v>
      </c>
      <c r="F13" s="30"/>
      <c r="G13" s="136" t="s">
        <v>113</v>
      </c>
      <c r="H13" s="136"/>
      <c r="I13" s="136"/>
      <c r="J13" s="136" t="s">
        <v>114</v>
      </c>
      <c r="K13" s="136" t="s">
        <v>115</v>
      </c>
    </row>
    <row r="14" spans="2:11" ht="15" customHeight="1">
      <c r="B14" s="136"/>
      <c r="C14" s="136"/>
      <c r="D14" s="136"/>
      <c r="E14" s="136"/>
      <c r="F14" s="30" t="s">
        <v>116</v>
      </c>
      <c r="G14" s="30" t="s">
        <v>117</v>
      </c>
      <c r="H14" s="30" t="s">
        <v>118</v>
      </c>
      <c r="I14" s="30" t="s">
        <v>119</v>
      </c>
      <c r="J14" s="136"/>
      <c r="K14" s="136"/>
    </row>
    <row r="15" spans="2:11" ht="18.649999999999999" customHeight="1">
      <c r="B15" s="132" t="s">
        <v>120</v>
      </c>
      <c r="C15" s="132"/>
      <c r="D15" s="132"/>
      <c r="E15" s="132"/>
      <c r="F15" s="132"/>
      <c r="G15" s="132"/>
      <c r="H15" s="132"/>
      <c r="I15" s="132"/>
      <c r="J15" s="132"/>
      <c r="K15" s="132"/>
    </row>
    <row r="16" spans="2:11">
      <c r="B16" s="31"/>
      <c r="C16" s="32"/>
      <c r="D16" s="32"/>
      <c r="E16" s="32"/>
      <c r="F16" s="32"/>
      <c r="G16" s="32"/>
      <c r="H16" s="32"/>
      <c r="I16" s="33"/>
      <c r="J16" s="32"/>
      <c r="K16" s="32"/>
    </row>
    <row r="17" spans="2:11">
      <c r="B17" s="33"/>
      <c r="C17" s="32"/>
      <c r="D17" s="32"/>
      <c r="E17" s="34"/>
      <c r="F17" s="32"/>
      <c r="G17" s="32"/>
      <c r="H17" s="34"/>
      <c r="I17" s="34"/>
      <c r="J17" s="32"/>
      <c r="K17" s="33"/>
    </row>
    <row r="18" spans="2:11">
      <c r="B18" s="33"/>
      <c r="C18" s="32"/>
      <c r="D18" s="32"/>
      <c r="E18" s="34"/>
      <c r="F18" s="32"/>
      <c r="G18" s="32"/>
      <c r="H18" s="34"/>
      <c r="I18" s="34"/>
      <c r="J18" s="32"/>
      <c r="K18" s="33"/>
    </row>
    <row r="19" spans="2:11">
      <c r="B19" s="33"/>
      <c r="C19" s="32"/>
      <c r="D19" s="32"/>
      <c r="E19" s="34"/>
      <c r="F19" s="32"/>
      <c r="G19" s="32"/>
      <c r="H19" s="34"/>
      <c r="I19" s="34"/>
      <c r="J19" s="32"/>
      <c r="K19" s="33"/>
    </row>
    <row r="20" spans="2:11" ht="22.5" customHeight="1">
      <c r="B20" s="35" t="s">
        <v>121</v>
      </c>
      <c r="C20" s="25"/>
      <c r="D20" s="25"/>
      <c r="E20" s="36"/>
      <c r="F20" s="36"/>
      <c r="G20" s="37"/>
      <c r="H20" s="34"/>
      <c r="I20" s="30"/>
      <c r="J20" s="38"/>
      <c r="K20" s="33"/>
    </row>
    <row r="21" spans="2:11" ht="22.5" customHeight="1">
      <c r="B21" s="35"/>
      <c r="C21" s="36" t="s">
        <v>31</v>
      </c>
      <c r="D21" s="31"/>
      <c r="E21" s="36"/>
      <c r="F21" s="36"/>
      <c r="G21" s="37"/>
      <c r="H21" s="34"/>
      <c r="I21" s="25" t="s">
        <v>10</v>
      </c>
      <c r="J21" s="38">
        <f>+J16</f>
        <v>0</v>
      </c>
      <c r="K21" s="33"/>
    </row>
    <row r="22" spans="2:11" ht="22.5" customHeight="1">
      <c r="B22" s="35"/>
      <c r="C22" s="78" t="s">
        <v>225</v>
      </c>
      <c r="D22" s="33"/>
      <c r="E22" s="31"/>
      <c r="F22" s="31"/>
      <c r="G22" s="32"/>
      <c r="H22" s="32"/>
      <c r="I22" s="25" t="s">
        <v>14</v>
      </c>
      <c r="J22" s="38">
        <f>+J17</f>
        <v>0</v>
      </c>
      <c r="K22" s="33"/>
    </row>
    <row r="23" spans="2:11" ht="22.5" customHeight="1">
      <c r="B23" s="35"/>
      <c r="C23" s="78"/>
      <c r="D23" s="33"/>
      <c r="E23" s="31"/>
      <c r="F23" s="31"/>
      <c r="G23" s="32"/>
      <c r="H23" s="32"/>
      <c r="I23" s="25"/>
      <c r="J23" s="38"/>
      <c r="K23" s="33"/>
    </row>
    <row r="24" spans="2:11" ht="22.5" customHeight="1">
      <c r="B24" s="35"/>
      <c r="C24" s="78"/>
      <c r="D24" s="33"/>
      <c r="E24" s="31"/>
      <c r="F24" s="31"/>
      <c r="G24" s="32"/>
      <c r="H24" s="32"/>
      <c r="I24" s="25"/>
      <c r="J24" s="38"/>
      <c r="K24" s="33"/>
    </row>
    <row r="25" spans="2:11" ht="22.5" customHeight="1">
      <c r="B25" s="35"/>
      <c r="C25" s="139"/>
      <c r="D25" s="139"/>
      <c r="E25" s="31"/>
      <c r="F25" s="31"/>
      <c r="G25" s="32"/>
      <c r="H25" s="32"/>
      <c r="I25" s="25"/>
      <c r="J25" s="38"/>
      <c r="K25" s="33"/>
    </row>
    <row r="26" spans="2:11" ht="22.5" customHeight="1">
      <c r="B26" s="35"/>
      <c r="C26" s="134"/>
      <c r="D26" s="134"/>
      <c r="E26" s="31"/>
      <c r="F26" s="31"/>
      <c r="G26" s="32"/>
      <c r="H26" s="32"/>
      <c r="I26" s="25"/>
      <c r="J26" s="38"/>
      <c r="K26" s="33"/>
    </row>
    <row r="27" spans="2:11" ht="22.5" customHeight="1">
      <c r="B27" s="33"/>
      <c r="C27" s="141"/>
      <c r="D27" s="141"/>
      <c r="E27" s="34"/>
      <c r="F27" s="34"/>
      <c r="G27" s="34"/>
      <c r="H27" s="34"/>
      <c r="I27" s="34"/>
      <c r="J27" s="38"/>
      <c r="K27" s="33"/>
    </row>
    <row r="28" spans="2:11" ht="21.65" customHeight="1">
      <c r="B28" s="33"/>
      <c r="C28" s="34"/>
      <c r="D28" s="34"/>
      <c r="E28" s="34"/>
      <c r="F28" s="34"/>
      <c r="G28" s="34"/>
      <c r="H28" s="34"/>
      <c r="I28" s="34"/>
      <c r="J28" s="38"/>
      <c r="K28" s="39"/>
    </row>
    <row r="29" spans="2:11" ht="21.65" customHeight="1">
      <c r="B29" s="31"/>
      <c r="C29" s="34"/>
      <c r="D29" s="34"/>
      <c r="E29" s="34"/>
      <c r="F29" s="34"/>
      <c r="G29" s="34"/>
      <c r="H29" s="34"/>
      <c r="I29" s="34"/>
      <c r="J29" s="38"/>
      <c r="K29" s="39"/>
    </row>
    <row r="30" spans="2:11">
      <c r="B30" s="31"/>
      <c r="C30" s="31"/>
      <c r="D30" s="31"/>
      <c r="E30" s="31"/>
      <c r="F30" s="31"/>
      <c r="G30" s="34"/>
      <c r="H30" s="34"/>
      <c r="I30" s="34"/>
      <c r="J30" s="39"/>
      <c r="K30" s="33"/>
    </row>
    <row r="31" spans="2:11">
      <c r="B31" s="33"/>
      <c r="C31" s="32"/>
      <c r="D31" s="32"/>
      <c r="E31" s="34"/>
      <c r="F31" s="34"/>
      <c r="G31" s="34"/>
      <c r="H31" s="34"/>
      <c r="I31" s="34"/>
      <c r="J31" s="34"/>
      <c r="K31" s="33"/>
    </row>
    <row r="32" spans="2:11" ht="23">
      <c r="B32" s="142" t="s">
        <v>122</v>
      </c>
      <c r="C32" s="142"/>
      <c r="D32" s="142"/>
      <c r="E32" s="142"/>
      <c r="F32" s="142"/>
      <c r="G32" s="142"/>
      <c r="H32" s="142"/>
      <c r="I32" s="142"/>
      <c r="J32" s="142"/>
      <c r="K32" s="33"/>
    </row>
    <row r="33" spans="2:11">
      <c r="B33" s="32"/>
      <c r="C33" s="32"/>
      <c r="D33" s="32"/>
      <c r="E33" s="34"/>
      <c r="F33" s="34"/>
      <c r="G33" s="34"/>
      <c r="H33" s="34"/>
      <c r="I33" s="34"/>
      <c r="J33" s="34"/>
      <c r="K33" s="33"/>
    </row>
    <row r="34" spans="2:11" s="41" customFormat="1" ht="29.15" customHeight="1">
      <c r="B34" s="36" t="s">
        <v>0</v>
      </c>
      <c r="C34" s="140" t="s">
        <v>1</v>
      </c>
      <c r="D34" s="140"/>
      <c r="E34" s="140"/>
      <c r="F34" s="140" t="s">
        <v>2</v>
      </c>
      <c r="G34" s="140"/>
      <c r="H34" s="25" t="s">
        <v>3</v>
      </c>
      <c r="I34" s="25" t="s">
        <v>4</v>
      </c>
      <c r="J34" s="25" t="s">
        <v>123</v>
      </c>
      <c r="K34" s="25" t="s">
        <v>124</v>
      </c>
    </row>
    <row r="35" spans="2:11" s="41" customFormat="1" ht="162" customHeight="1">
      <c r="B35" s="42">
        <v>1</v>
      </c>
      <c r="C35" s="137" t="s">
        <v>183</v>
      </c>
      <c r="D35" s="137"/>
      <c r="E35" s="137"/>
      <c r="F35" s="138" t="s">
        <v>7</v>
      </c>
      <c r="G35" s="138"/>
      <c r="H35" s="43" t="s">
        <v>125</v>
      </c>
      <c r="I35" s="44">
        <v>1</v>
      </c>
      <c r="J35" s="45"/>
      <c r="K35" s="42"/>
    </row>
    <row r="36" spans="2:11" s="41" customFormat="1" ht="209.5" customHeight="1">
      <c r="B36" s="42">
        <v>2</v>
      </c>
      <c r="C36" s="137" t="s">
        <v>184</v>
      </c>
      <c r="D36" s="137"/>
      <c r="E36" s="137"/>
      <c r="F36" s="138" t="s">
        <v>9</v>
      </c>
      <c r="G36" s="138"/>
      <c r="H36" s="42" t="s">
        <v>10</v>
      </c>
      <c r="I36" s="42"/>
      <c r="J36" s="45"/>
      <c r="K36" s="42"/>
    </row>
    <row r="37" spans="2:11" s="41" customFormat="1" ht="236.5" customHeight="1">
      <c r="B37" s="42">
        <v>3</v>
      </c>
      <c r="C37" s="137" t="s">
        <v>185</v>
      </c>
      <c r="D37" s="137"/>
      <c r="E37" s="137"/>
      <c r="F37" s="138" t="s">
        <v>11</v>
      </c>
      <c r="G37" s="138"/>
      <c r="H37" s="42" t="s">
        <v>12</v>
      </c>
      <c r="I37" s="42"/>
      <c r="J37" s="45"/>
      <c r="K37" s="42"/>
    </row>
    <row r="38" spans="2:11" s="41" customFormat="1" ht="195" customHeight="1">
      <c r="B38" s="42">
        <v>4</v>
      </c>
      <c r="C38" s="137" t="s">
        <v>186</v>
      </c>
      <c r="D38" s="137"/>
      <c r="E38" s="137"/>
      <c r="F38" s="138" t="s">
        <v>13</v>
      </c>
      <c r="G38" s="138"/>
      <c r="H38" s="42" t="s">
        <v>14</v>
      </c>
      <c r="I38" s="42"/>
      <c r="J38" s="45"/>
      <c r="K38" s="42"/>
    </row>
    <row r="39" spans="2:11" s="41" customFormat="1" ht="88.4" customHeight="1">
      <c r="B39" s="42">
        <v>5</v>
      </c>
      <c r="C39" s="137" t="s">
        <v>187</v>
      </c>
      <c r="D39" s="137"/>
      <c r="E39" s="137"/>
      <c r="F39" s="138" t="s">
        <v>15</v>
      </c>
      <c r="G39" s="138"/>
      <c r="H39" s="42" t="s">
        <v>10</v>
      </c>
      <c r="I39" s="44">
        <v>0</v>
      </c>
      <c r="J39" s="45"/>
      <c r="K39" s="42"/>
    </row>
    <row r="40" spans="2:11" s="41" customFormat="1" ht="272.5" customHeight="1">
      <c r="B40" s="42">
        <v>6</v>
      </c>
      <c r="C40" s="137" t="s">
        <v>188</v>
      </c>
      <c r="D40" s="137"/>
      <c r="E40" s="137"/>
      <c r="F40" s="138" t="s">
        <v>16</v>
      </c>
      <c r="G40" s="138"/>
      <c r="H40" s="43" t="s">
        <v>17</v>
      </c>
      <c r="I40" s="44"/>
      <c r="J40" s="45"/>
      <c r="K40" s="42"/>
    </row>
    <row r="41" spans="2:11" s="41" customFormat="1" ht="192" customHeight="1">
      <c r="B41" s="42">
        <v>7</v>
      </c>
      <c r="C41" s="137" t="s">
        <v>189</v>
      </c>
      <c r="D41" s="137"/>
      <c r="E41" s="137"/>
      <c r="F41" s="138" t="s">
        <v>18</v>
      </c>
      <c r="G41" s="138"/>
      <c r="H41" s="43" t="s">
        <v>19</v>
      </c>
      <c r="I41" s="42"/>
      <c r="J41" s="45"/>
      <c r="K41" s="42"/>
    </row>
    <row r="42" spans="2:11" s="41" customFormat="1" ht="232.75" customHeight="1">
      <c r="B42" s="42">
        <v>8</v>
      </c>
      <c r="C42" s="137" t="s">
        <v>190</v>
      </c>
      <c r="D42" s="137"/>
      <c r="E42" s="137"/>
      <c r="F42" s="138" t="s">
        <v>182</v>
      </c>
      <c r="G42" s="138"/>
      <c r="H42" s="43" t="s">
        <v>21</v>
      </c>
      <c r="I42" s="42"/>
      <c r="J42" s="45"/>
      <c r="K42" s="42"/>
    </row>
    <row r="43" spans="2:11" s="41" customFormat="1" ht="292.5" customHeight="1">
      <c r="B43" s="42">
        <v>9</v>
      </c>
      <c r="C43" s="137" t="s">
        <v>191</v>
      </c>
      <c r="D43" s="137"/>
      <c r="E43" s="137"/>
      <c r="F43" s="138" t="s">
        <v>22</v>
      </c>
      <c r="G43" s="138"/>
      <c r="H43" s="43" t="s">
        <v>23</v>
      </c>
      <c r="I43" s="42"/>
      <c r="J43" s="45"/>
      <c r="K43" s="42"/>
    </row>
    <row r="44" spans="2:11" s="41" customFormat="1" ht="262.64999999999998" customHeight="1">
      <c r="B44" s="42">
        <v>10</v>
      </c>
      <c r="C44" s="137" t="s">
        <v>192</v>
      </c>
      <c r="D44" s="137"/>
      <c r="E44" s="137"/>
      <c r="F44" s="138" t="s">
        <v>24</v>
      </c>
      <c r="G44" s="138"/>
      <c r="H44" s="43" t="s">
        <v>23</v>
      </c>
      <c r="I44" s="42"/>
      <c r="J44" s="45"/>
      <c r="K44" s="42"/>
    </row>
    <row r="45" spans="2:11" s="41" customFormat="1" ht="249" customHeight="1">
      <c r="B45" s="42">
        <v>11</v>
      </c>
      <c r="C45" s="137" t="s">
        <v>193</v>
      </c>
      <c r="D45" s="137"/>
      <c r="E45" s="137"/>
      <c r="F45" s="138" t="s">
        <v>25</v>
      </c>
      <c r="G45" s="138"/>
      <c r="H45" s="43" t="s">
        <v>23</v>
      </c>
      <c r="I45" s="42"/>
      <c r="J45" s="45"/>
      <c r="K45" s="42"/>
    </row>
    <row r="46" spans="2:11" s="41" customFormat="1" ht="145.65" customHeight="1">
      <c r="B46" s="42">
        <v>12</v>
      </c>
      <c r="C46" s="137" t="s">
        <v>194</v>
      </c>
      <c r="D46" s="137"/>
      <c r="E46" s="137"/>
      <c r="F46" s="138" t="s">
        <v>26</v>
      </c>
      <c r="G46" s="138"/>
      <c r="H46" s="43" t="s">
        <v>23</v>
      </c>
      <c r="I46" s="42"/>
      <c r="J46" s="45"/>
      <c r="K46" s="42"/>
    </row>
    <row r="47" spans="2:11" s="41" customFormat="1" ht="282.64999999999998" customHeight="1">
      <c r="B47" s="42">
        <v>13</v>
      </c>
      <c r="C47" s="137" t="s">
        <v>195</v>
      </c>
      <c r="D47" s="137"/>
      <c r="E47" s="137"/>
      <c r="F47" s="138" t="s">
        <v>27</v>
      </c>
      <c r="G47" s="138"/>
      <c r="H47" s="43" t="s">
        <v>23</v>
      </c>
      <c r="I47" s="42"/>
      <c r="J47" s="45"/>
      <c r="K47" s="42"/>
    </row>
    <row r="48" spans="2:11" s="41" customFormat="1" ht="166.75" customHeight="1">
      <c r="B48" s="42">
        <v>14</v>
      </c>
      <c r="C48" s="137" t="s">
        <v>196</v>
      </c>
      <c r="D48" s="137"/>
      <c r="E48" s="137"/>
      <c r="F48" s="138" t="s">
        <v>28</v>
      </c>
      <c r="G48" s="138"/>
      <c r="H48" s="43" t="s">
        <v>23</v>
      </c>
      <c r="I48" s="42"/>
      <c r="J48" s="45"/>
      <c r="K48" s="42"/>
    </row>
    <row r="49" spans="2:11" s="41" customFormat="1" ht="270.64999999999998" customHeight="1">
      <c r="B49" s="42">
        <v>15</v>
      </c>
      <c r="C49" s="137" t="s">
        <v>197</v>
      </c>
      <c r="D49" s="137"/>
      <c r="E49" s="137"/>
      <c r="F49" s="138" t="s">
        <v>29</v>
      </c>
      <c r="G49" s="138"/>
      <c r="H49" s="42" t="s">
        <v>10</v>
      </c>
      <c r="I49" s="42"/>
      <c r="J49" s="45"/>
      <c r="K49" s="42"/>
    </row>
    <row r="50" spans="2:11" s="41" customFormat="1" ht="200.5" customHeight="1">
      <c r="B50" s="42">
        <v>16</v>
      </c>
      <c r="C50" s="137" t="s">
        <v>198</v>
      </c>
      <c r="D50" s="137"/>
      <c r="E50" s="137"/>
      <c r="F50" s="138" t="s">
        <v>30</v>
      </c>
      <c r="G50" s="138"/>
      <c r="H50" s="42"/>
      <c r="I50" s="42"/>
      <c r="J50" s="45"/>
      <c r="K50" s="42"/>
    </row>
    <row r="51" spans="2:11" s="41" customFormat="1" ht="52.75" customHeight="1">
      <c r="B51" s="42">
        <v>17</v>
      </c>
      <c r="C51" s="143" t="s">
        <v>126</v>
      </c>
      <c r="D51" s="143"/>
      <c r="E51" s="143"/>
      <c r="F51" s="138" t="s">
        <v>127</v>
      </c>
      <c r="G51" s="138"/>
      <c r="H51" s="46"/>
      <c r="I51" s="42"/>
      <c r="J51" s="45"/>
      <c r="K51" s="42"/>
    </row>
    <row r="52" spans="2:11" s="41" customFormat="1" ht="87" customHeight="1">
      <c r="B52" s="42">
        <v>18</v>
      </c>
      <c r="C52" s="137" t="s">
        <v>199</v>
      </c>
      <c r="D52" s="137"/>
      <c r="E52" s="137"/>
      <c r="F52" s="138" t="s">
        <v>31</v>
      </c>
      <c r="G52" s="138"/>
      <c r="H52" s="42" t="s">
        <v>10</v>
      </c>
      <c r="I52" s="42"/>
      <c r="J52" s="45"/>
      <c r="K52" s="42"/>
    </row>
    <row r="53" spans="2:11" s="41" customFormat="1" ht="163.4" customHeight="1">
      <c r="B53" s="42">
        <v>19</v>
      </c>
      <c r="C53" s="137" t="s">
        <v>200</v>
      </c>
      <c r="D53" s="137"/>
      <c r="E53" s="137"/>
      <c r="F53" s="138" t="s">
        <v>32</v>
      </c>
      <c r="G53" s="138"/>
      <c r="H53" s="42" t="s">
        <v>10</v>
      </c>
      <c r="I53" s="44"/>
      <c r="J53" s="45"/>
      <c r="K53" s="32"/>
    </row>
    <row r="54" spans="2:11" s="41" customFormat="1" ht="122.4" customHeight="1">
      <c r="B54" s="42">
        <v>20</v>
      </c>
      <c r="C54" s="137" t="s">
        <v>201</v>
      </c>
      <c r="D54" s="137"/>
      <c r="E54" s="137"/>
      <c r="F54" s="138" t="s">
        <v>33</v>
      </c>
      <c r="G54" s="138"/>
      <c r="H54" s="42" t="s">
        <v>10</v>
      </c>
      <c r="I54" s="44">
        <f>+J97</f>
        <v>0</v>
      </c>
      <c r="J54" s="45"/>
      <c r="K54" s="42"/>
    </row>
    <row r="55" spans="2:11" s="41" customFormat="1" ht="103.75" customHeight="1">
      <c r="B55" s="42">
        <v>21</v>
      </c>
      <c r="C55" s="137" t="s">
        <v>202</v>
      </c>
      <c r="D55" s="137"/>
      <c r="E55" s="137"/>
      <c r="F55" s="138" t="s">
        <v>34</v>
      </c>
      <c r="G55" s="138"/>
      <c r="H55" s="42" t="s">
        <v>10</v>
      </c>
      <c r="I55" s="44">
        <f>+J106</f>
        <v>0</v>
      </c>
      <c r="J55" s="45"/>
      <c r="K55" s="42"/>
    </row>
    <row r="56" spans="2:11" s="41" customFormat="1" ht="214.75" customHeight="1">
      <c r="B56" s="42">
        <v>22</v>
      </c>
      <c r="C56" s="137" t="s">
        <v>203</v>
      </c>
      <c r="D56" s="137"/>
      <c r="E56" s="137"/>
      <c r="F56" s="138" t="s">
        <v>35</v>
      </c>
      <c r="G56" s="138"/>
      <c r="H56" s="42" t="s">
        <v>10</v>
      </c>
      <c r="I56" s="42"/>
      <c r="J56" s="45"/>
      <c r="K56" s="42"/>
    </row>
    <row r="57" spans="2:11" s="41" customFormat="1" ht="32.15" customHeight="1">
      <c r="B57" s="42">
        <v>23</v>
      </c>
      <c r="C57" s="143" t="s">
        <v>128</v>
      </c>
      <c r="D57" s="143"/>
      <c r="E57" s="143"/>
      <c r="F57" s="138"/>
      <c r="G57" s="138"/>
      <c r="H57" s="35"/>
      <c r="I57" s="42"/>
      <c r="J57" s="45"/>
      <c r="K57" s="42"/>
    </row>
    <row r="58" spans="2:11" s="41" customFormat="1" ht="64.400000000000006" customHeight="1">
      <c r="B58" s="42">
        <v>24</v>
      </c>
      <c r="C58" s="137" t="s">
        <v>204</v>
      </c>
      <c r="D58" s="137"/>
      <c r="E58" s="137"/>
      <c r="F58" s="138" t="s">
        <v>36</v>
      </c>
      <c r="G58" s="138"/>
      <c r="H58" s="42"/>
      <c r="I58" s="42"/>
      <c r="J58" s="45"/>
      <c r="K58" s="33"/>
    </row>
    <row r="59" spans="2:11" s="41" customFormat="1" ht="102.65" customHeight="1">
      <c r="B59" s="42">
        <v>25</v>
      </c>
      <c r="C59" s="137" t="s">
        <v>205</v>
      </c>
      <c r="D59" s="137"/>
      <c r="E59" s="137"/>
      <c r="F59" s="138" t="s">
        <v>37</v>
      </c>
      <c r="G59" s="138"/>
      <c r="H59" s="43" t="s">
        <v>23</v>
      </c>
      <c r="I59" s="44"/>
      <c r="J59" s="45"/>
      <c r="K59" s="32"/>
    </row>
    <row r="60" spans="2:11" s="41" customFormat="1" ht="216.65" customHeight="1">
      <c r="B60" s="42">
        <v>26</v>
      </c>
      <c r="C60" s="137" t="s">
        <v>206</v>
      </c>
      <c r="D60" s="137"/>
      <c r="E60" s="137"/>
      <c r="F60" s="138" t="s">
        <v>38</v>
      </c>
      <c r="G60" s="138"/>
      <c r="H60" s="43" t="s">
        <v>23</v>
      </c>
      <c r="I60" s="44">
        <v>0</v>
      </c>
      <c r="J60" s="45"/>
      <c r="K60" s="42"/>
    </row>
    <row r="61" spans="2:11" s="41" customFormat="1" ht="180.65" customHeight="1">
      <c r="B61" s="42">
        <v>27</v>
      </c>
      <c r="C61" s="137" t="s">
        <v>207</v>
      </c>
      <c r="D61" s="137"/>
      <c r="E61" s="137"/>
      <c r="F61" s="138" t="s">
        <v>39</v>
      </c>
      <c r="G61" s="138"/>
      <c r="H61" s="43" t="s">
        <v>23</v>
      </c>
      <c r="I61" s="42">
        <v>0</v>
      </c>
      <c r="J61" s="45"/>
      <c r="K61" s="42"/>
    </row>
    <row r="62" spans="2:11" s="41" customFormat="1" ht="153" customHeight="1">
      <c r="B62" s="42">
        <v>28</v>
      </c>
      <c r="C62" s="137" t="s">
        <v>40</v>
      </c>
      <c r="D62" s="137"/>
      <c r="E62" s="137"/>
      <c r="F62" s="138" t="s">
        <v>41</v>
      </c>
      <c r="G62" s="138"/>
      <c r="H62" s="43" t="s">
        <v>10</v>
      </c>
      <c r="I62" s="42"/>
      <c r="J62" s="45"/>
      <c r="K62" s="42"/>
    </row>
    <row r="63" spans="2:11" s="41" customFormat="1" ht="111.65" customHeight="1">
      <c r="B63" s="42">
        <v>29</v>
      </c>
      <c r="C63" s="137" t="s">
        <v>208</v>
      </c>
      <c r="D63" s="137"/>
      <c r="E63" s="137"/>
      <c r="F63" s="138" t="s">
        <v>42</v>
      </c>
      <c r="G63" s="138"/>
      <c r="H63" s="43" t="s">
        <v>10</v>
      </c>
      <c r="I63" s="44"/>
      <c r="J63" s="45"/>
      <c r="K63" s="42"/>
    </row>
    <row r="64" spans="2:11" s="41" customFormat="1" ht="241.75" customHeight="1">
      <c r="B64" s="42">
        <v>30</v>
      </c>
      <c r="C64" s="137" t="s">
        <v>209</v>
      </c>
      <c r="D64" s="137"/>
      <c r="E64" s="137"/>
      <c r="F64" s="138" t="s">
        <v>43</v>
      </c>
      <c r="G64" s="138"/>
      <c r="H64" s="43" t="s">
        <v>23</v>
      </c>
      <c r="I64" s="44"/>
      <c r="J64" s="45"/>
      <c r="K64" s="42"/>
    </row>
    <row r="65" spans="2:11" s="41" customFormat="1" ht="249" customHeight="1">
      <c r="B65" s="42">
        <v>31</v>
      </c>
      <c r="C65" s="137" t="s">
        <v>129</v>
      </c>
      <c r="D65" s="137"/>
      <c r="E65" s="137"/>
      <c r="F65" s="138" t="s">
        <v>44</v>
      </c>
      <c r="G65" s="138"/>
      <c r="H65" s="43" t="s">
        <v>45</v>
      </c>
      <c r="I65" s="44"/>
      <c r="J65" s="45"/>
      <c r="K65" s="42"/>
    </row>
    <row r="66" spans="2:11" s="41" customFormat="1" ht="138" customHeight="1">
      <c r="B66" s="42">
        <v>32</v>
      </c>
      <c r="C66" s="137" t="s">
        <v>210</v>
      </c>
      <c r="D66" s="137"/>
      <c r="E66" s="137"/>
      <c r="F66" s="138" t="s">
        <v>46</v>
      </c>
      <c r="G66" s="138"/>
      <c r="H66" s="43" t="s">
        <v>47</v>
      </c>
      <c r="I66" s="44"/>
      <c r="J66" s="45"/>
      <c r="K66" s="42"/>
    </row>
    <row r="67" spans="2:11" s="41" customFormat="1" ht="166.75" customHeight="1">
      <c r="B67" s="42">
        <v>33</v>
      </c>
      <c r="C67" s="137" t="s">
        <v>211</v>
      </c>
      <c r="D67" s="137"/>
      <c r="E67" s="137"/>
      <c r="F67" s="138" t="s">
        <v>48</v>
      </c>
      <c r="G67" s="138"/>
      <c r="H67" s="43" t="s">
        <v>45</v>
      </c>
      <c r="I67" s="44"/>
      <c r="J67" s="45"/>
      <c r="K67" s="42"/>
    </row>
    <row r="68" spans="2:11" s="41" customFormat="1" ht="165" customHeight="1">
      <c r="B68" s="42">
        <v>34</v>
      </c>
      <c r="C68" s="137" t="s">
        <v>212</v>
      </c>
      <c r="D68" s="137"/>
      <c r="E68" s="137"/>
      <c r="F68" s="138" t="s">
        <v>49</v>
      </c>
      <c r="G68" s="138"/>
      <c r="H68" s="43" t="s">
        <v>21</v>
      </c>
      <c r="I68" s="42"/>
      <c r="J68" s="45"/>
      <c r="K68" s="42"/>
    </row>
    <row r="69" spans="2:11" s="41" customFormat="1" ht="409.5" customHeight="1">
      <c r="B69" s="42">
        <v>35</v>
      </c>
      <c r="C69" s="137" t="s">
        <v>213</v>
      </c>
      <c r="D69" s="137"/>
      <c r="E69" s="137"/>
      <c r="F69" s="138" t="s">
        <v>50</v>
      </c>
      <c r="G69" s="138"/>
      <c r="H69" s="43" t="s">
        <v>17</v>
      </c>
      <c r="I69" s="42"/>
      <c r="J69" s="45"/>
      <c r="K69" s="42"/>
    </row>
    <row r="70" spans="2:11" s="41" customFormat="1" ht="201" customHeight="1">
      <c r="B70" s="42">
        <v>36</v>
      </c>
      <c r="C70" s="137" t="s">
        <v>214</v>
      </c>
      <c r="D70" s="137"/>
      <c r="E70" s="137"/>
      <c r="F70" s="138" t="s">
        <v>51</v>
      </c>
      <c r="G70" s="138"/>
      <c r="H70" s="42" t="s">
        <v>14</v>
      </c>
      <c r="I70" s="42"/>
      <c r="J70" s="45"/>
      <c r="K70" s="42"/>
    </row>
    <row r="71" spans="2:11" s="41" customFormat="1" ht="201" customHeight="1">
      <c r="B71" s="42">
        <v>37</v>
      </c>
      <c r="C71" s="137" t="s">
        <v>215</v>
      </c>
      <c r="D71" s="137"/>
      <c r="E71" s="137"/>
      <c r="F71" s="138" t="s">
        <v>52</v>
      </c>
      <c r="G71" s="138"/>
      <c r="H71" s="42" t="s">
        <v>14</v>
      </c>
      <c r="I71" s="42"/>
      <c r="J71" s="45"/>
      <c r="K71" s="42"/>
    </row>
    <row r="72" spans="2:11" s="41" customFormat="1" ht="141" customHeight="1">
      <c r="B72" s="42">
        <v>38</v>
      </c>
      <c r="C72" s="137" t="s">
        <v>53</v>
      </c>
      <c r="D72" s="137"/>
      <c r="E72" s="137"/>
      <c r="F72" s="144" t="s">
        <v>54</v>
      </c>
      <c r="G72" s="144"/>
      <c r="H72" s="42" t="s">
        <v>14</v>
      </c>
      <c r="I72" s="39"/>
      <c r="J72" s="45"/>
      <c r="K72" s="42"/>
    </row>
    <row r="73" spans="2:11" s="41" customFormat="1" ht="228.65" customHeight="1">
      <c r="B73" s="42">
        <v>39</v>
      </c>
      <c r="C73" s="137" t="s">
        <v>55</v>
      </c>
      <c r="D73" s="137"/>
      <c r="E73" s="137"/>
      <c r="F73" s="144" t="s">
        <v>56</v>
      </c>
      <c r="G73" s="144"/>
      <c r="H73" s="42" t="s">
        <v>14</v>
      </c>
      <c r="I73" s="39"/>
      <c r="J73" s="45"/>
      <c r="K73" s="42"/>
    </row>
    <row r="74" spans="2:11" s="41" customFormat="1" ht="228.65" customHeight="1">
      <c r="B74" s="42">
        <v>40</v>
      </c>
      <c r="C74" s="145" t="s">
        <v>130</v>
      </c>
      <c r="D74" s="145"/>
      <c r="E74" s="145"/>
      <c r="F74" s="144" t="s">
        <v>58</v>
      </c>
      <c r="G74" s="144"/>
      <c r="H74" s="42" t="s">
        <v>59</v>
      </c>
      <c r="I74" s="39"/>
      <c r="J74" s="45"/>
      <c r="K74" s="42"/>
    </row>
    <row r="75" spans="2:11" s="41" customFormat="1" ht="228.65" customHeight="1">
      <c r="B75" s="42">
        <v>41</v>
      </c>
      <c r="C75" s="137" t="s">
        <v>60</v>
      </c>
      <c r="D75" s="137"/>
      <c r="E75" s="137"/>
      <c r="F75" s="138" t="s">
        <v>61</v>
      </c>
      <c r="G75" s="138"/>
      <c r="H75" s="32" t="s">
        <v>62</v>
      </c>
      <c r="I75" s="42"/>
      <c r="J75" s="45"/>
      <c r="K75" s="42"/>
    </row>
    <row r="76" spans="2:11" s="41" customFormat="1" ht="201" customHeight="1">
      <c r="B76" s="42">
        <v>42</v>
      </c>
      <c r="C76" s="145" t="s">
        <v>63</v>
      </c>
      <c r="D76" s="145"/>
      <c r="E76" s="145"/>
      <c r="F76" s="138" t="s">
        <v>64</v>
      </c>
      <c r="G76" s="138"/>
      <c r="H76" s="32" t="s">
        <v>62</v>
      </c>
      <c r="I76" s="42"/>
      <c r="J76" s="45"/>
      <c r="K76" s="42"/>
    </row>
    <row r="77" spans="2:11" s="41" customFormat="1" ht="145.65" customHeight="1">
      <c r="B77" s="42">
        <v>43</v>
      </c>
      <c r="C77" s="137" t="s">
        <v>131</v>
      </c>
      <c r="D77" s="137"/>
      <c r="E77" s="137"/>
      <c r="F77" s="138" t="s">
        <v>64</v>
      </c>
      <c r="G77" s="138"/>
      <c r="H77" s="32" t="s">
        <v>23</v>
      </c>
      <c r="I77" s="42"/>
      <c r="J77" s="45"/>
      <c r="K77" s="42"/>
    </row>
    <row r="78" spans="2:11" s="41" customFormat="1" ht="161.5" customHeight="1">
      <c r="B78" s="42">
        <v>44</v>
      </c>
      <c r="C78" s="137" t="s">
        <v>132</v>
      </c>
      <c r="D78" s="137"/>
      <c r="E78" s="137"/>
      <c r="F78" s="138" t="s">
        <v>67</v>
      </c>
      <c r="G78" s="138"/>
      <c r="H78" s="32" t="s">
        <v>14</v>
      </c>
      <c r="I78" s="42"/>
      <c r="J78" s="45"/>
      <c r="K78" s="42"/>
    </row>
    <row r="79" spans="2:11" s="41" customFormat="1" ht="161.5" customHeight="1">
      <c r="B79" s="42">
        <v>45</v>
      </c>
      <c r="C79" s="137" t="s">
        <v>72</v>
      </c>
      <c r="D79" s="137"/>
      <c r="E79" s="137"/>
      <c r="F79" s="138" t="s">
        <v>73</v>
      </c>
      <c r="G79" s="138"/>
      <c r="H79" s="32" t="s">
        <v>68</v>
      </c>
      <c r="I79" s="44">
        <f>+J111</f>
        <v>0</v>
      </c>
      <c r="J79" s="45"/>
      <c r="K79" s="42"/>
    </row>
    <row r="80" spans="2:11" s="41" customFormat="1" ht="136.4" customHeight="1">
      <c r="B80" s="42">
        <v>46</v>
      </c>
      <c r="C80" s="137" t="s">
        <v>133</v>
      </c>
      <c r="D80" s="137"/>
      <c r="E80" s="137"/>
      <c r="F80" s="138" t="s">
        <v>93</v>
      </c>
      <c r="G80" s="138"/>
      <c r="H80" s="32" t="s">
        <v>14</v>
      </c>
      <c r="I80" s="44">
        <f>+J103</f>
        <v>0</v>
      </c>
      <c r="J80" s="45"/>
      <c r="K80" s="42"/>
    </row>
    <row r="81" spans="2:11" s="41" customFormat="1" ht="168" customHeight="1">
      <c r="B81" s="42">
        <v>47</v>
      </c>
      <c r="C81" s="137" t="s">
        <v>76</v>
      </c>
      <c r="D81" s="137"/>
      <c r="E81" s="137"/>
      <c r="F81" s="138" t="s">
        <v>77</v>
      </c>
      <c r="G81" s="138"/>
      <c r="H81" s="32" t="s">
        <v>59</v>
      </c>
      <c r="I81" s="44"/>
      <c r="J81" s="45"/>
      <c r="K81" s="42">
        <v>0</v>
      </c>
    </row>
    <row r="82" spans="2:11" s="41" customFormat="1" ht="176.4" customHeight="1">
      <c r="B82" s="42">
        <v>48</v>
      </c>
      <c r="C82" s="137" t="s">
        <v>134</v>
      </c>
      <c r="D82" s="137"/>
      <c r="E82" s="137"/>
      <c r="F82" s="146" t="s">
        <v>70</v>
      </c>
      <c r="G82" s="147"/>
      <c r="H82" s="31" t="s">
        <v>135</v>
      </c>
      <c r="I82" s="47"/>
      <c r="J82" s="47"/>
      <c r="K82" s="47"/>
    </row>
    <row r="83" spans="2:11" s="41" customFormat="1" ht="162.65" customHeight="1">
      <c r="B83" s="42">
        <v>49</v>
      </c>
      <c r="C83" s="145" t="s">
        <v>74</v>
      </c>
      <c r="D83" s="145"/>
      <c r="E83" s="145"/>
      <c r="F83" s="146" t="s">
        <v>136</v>
      </c>
      <c r="G83" s="147"/>
      <c r="H83" s="31" t="s">
        <v>12</v>
      </c>
      <c r="I83" s="31"/>
      <c r="J83" s="31"/>
      <c r="K83" s="31"/>
    </row>
    <row r="84" spans="2:11" s="41" customFormat="1" ht="196.4" customHeight="1">
      <c r="B84" s="42">
        <v>50</v>
      </c>
      <c r="C84" s="145" t="s">
        <v>82</v>
      </c>
      <c r="D84" s="145"/>
      <c r="E84" s="145"/>
      <c r="F84" s="146" t="s">
        <v>95</v>
      </c>
      <c r="G84" s="147"/>
      <c r="H84" s="31" t="s">
        <v>135</v>
      </c>
      <c r="I84" s="31"/>
      <c r="J84" s="31"/>
      <c r="K84" s="31"/>
    </row>
    <row r="85" spans="2:11" s="41" customFormat="1" ht="23">
      <c r="B85" s="149" t="s">
        <v>137</v>
      </c>
      <c r="C85" s="150"/>
      <c r="D85" s="151"/>
      <c r="E85" s="48" t="s">
        <v>138</v>
      </c>
      <c r="F85" s="48"/>
      <c r="G85" s="48" t="s">
        <v>139</v>
      </c>
      <c r="H85" s="48" t="s">
        <v>140</v>
      </c>
      <c r="I85" s="46" t="s">
        <v>141</v>
      </c>
      <c r="J85" s="48" t="s">
        <v>4</v>
      </c>
      <c r="K85" s="48" t="s">
        <v>3</v>
      </c>
    </row>
    <row r="86" spans="2:11" s="41" customFormat="1" ht="23">
      <c r="B86" s="46"/>
      <c r="C86" s="46"/>
      <c r="D86" s="46"/>
      <c r="E86" s="48"/>
      <c r="F86" s="48"/>
      <c r="G86" s="48"/>
      <c r="H86" s="48"/>
      <c r="I86" s="46"/>
      <c r="J86" s="48"/>
      <c r="K86" s="48"/>
    </row>
    <row r="87" spans="2:11" s="41" customFormat="1" ht="14.4" customHeight="1">
      <c r="B87" s="49"/>
      <c r="C87" s="46"/>
      <c r="D87" s="46"/>
      <c r="E87" s="48"/>
      <c r="F87" s="48"/>
      <c r="G87" s="48"/>
      <c r="H87" s="48"/>
      <c r="I87" s="46"/>
      <c r="J87" s="48"/>
      <c r="K87" s="48"/>
    </row>
    <row r="88" spans="2:11" s="41" customFormat="1" ht="23">
      <c r="B88" s="143" t="s">
        <v>142</v>
      </c>
      <c r="C88" s="143"/>
      <c r="D88" s="143"/>
      <c r="E88" s="143"/>
      <c r="F88" s="50"/>
      <c r="G88" s="50"/>
      <c r="H88" s="50"/>
      <c r="I88" s="43"/>
      <c r="J88" s="49"/>
      <c r="K88" s="48"/>
    </row>
    <row r="89" spans="2:11" s="41" customFormat="1" ht="23">
      <c r="B89" s="148" t="s">
        <v>120</v>
      </c>
      <c r="C89" s="148"/>
      <c r="D89" s="148"/>
      <c r="E89" s="46">
        <v>0</v>
      </c>
      <c r="F89" s="50"/>
      <c r="G89" s="43"/>
      <c r="H89" s="43"/>
      <c r="I89" s="51"/>
      <c r="J89" s="52">
        <f>I89*H89*G89*E89</f>
        <v>0</v>
      </c>
      <c r="K89" s="48"/>
    </row>
    <row r="90" spans="2:11" s="41" customFormat="1" ht="23">
      <c r="B90" s="152" t="s">
        <v>143</v>
      </c>
      <c r="C90" s="152"/>
      <c r="D90" s="152"/>
      <c r="E90" s="40"/>
      <c r="F90" s="50"/>
      <c r="G90" s="50"/>
      <c r="H90" s="50"/>
      <c r="I90" s="51"/>
      <c r="J90" s="52">
        <f>SUM(J89:J89)</f>
        <v>0</v>
      </c>
      <c r="K90" s="43" t="s">
        <v>17</v>
      </c>
    </row>
    <row r="91" spans="2:11" s="41" customFormat="1" ht="23">
      <c r="B91" s="43"/>
      <c r="C91" s="53"/>
      <c r="D91" s="43"/>
      <c r="E91" s="40"/>
      <c r="F91" s="50"/>
      <c r="G91" s="50"/>
      <c r="H91" s="50"/>
      <c r="I91" s="51"/>
      <c r="J91" s="43"/>
      <c r="K91" s="43"/>
    </row>
    <row r="92" spans="2:11" s="41" customFormat="1">
      <c r="B92" s="33"/>
      <c r="C92" s="32"/>
      <c r="D92" s="32"/>
      <c r="E92" s="34"/>
      <c r="F92" s="34"/>
      <c r="G92" s="34"/>
      <c r="H92" s="34"/>
      <c r="I92" s="32"/>
      <c r="J92" s="34"/>
      <c r="K92" s="33"/>
    </row>
    <row r="93" spans="2:11" s="41" customFormat="1">
      <c r="B93" s="155" t="s">
        <v>305</v>
      </c>
      <c r="C93" s="155"/>
      <c r="D93" s="155"/>
      <c r="E93" s="54"/>
      <c r="F93" s="54"/>
      <c r="G93" s="34"/>
      <c r="H93" s="34"/>
      <c r="I93" s="32"/>
      <c r="J93" s="34"/>
      <c r="K93" s="33"/>
    </row>
    <row r="94" spans="2:11" s="41" customFormat="1">
      <c r="B94" s="154" t="s">
        <v>144</v>
      </c>
      <c r="C94" s="154"/>
      <c r="D94" s="154"/>
      <c r="E94" s="55"/>
      <c r="F94" s="55"/>
      <c r="G94" s="34"/>
      <c r="H94" s="34"/>
      <c r="I94" s="32"/>
      <c r="J94" s="56">
        <f>+J21</f>
        <v>0</v>
      </c>
      <c r="K94" s="33"/>
    </row>
    <row r="95" spans="2:11" s="41" customFormat="1">
      <c r="B95" s="154" t="s">
        <v>145</v>
      </c>
      <c r="C95" s="154"/>
      <c r="D95" s="154"/>
      <c r="E95" s="55"/>
      <c r="F95" s="55"/>
      <c r="G95" s="34"/>
      <c r="H95" s="34"/>
      <c r="I95" s="32"/>
      <c r="J95" s="56">
        <v>0</v>
      </c>
      <c r="K95" s="33"/>
    </row>
    <row r="96" spans="2:11" s="41" customFormat="1">
      <c r="B96" s="153" t="s">
        <v>143</v>
      </c>
      <c r="C96" s="153"/>
      <c r="D96" s="153"/>
      <c r="E96" s="55"/>
      <c r="F96" s="55"/>
      <c r="G96" s="34"/>
      <c r="H96" s="34"/>
      <c r="I96" s="32"/>
      <c r="J96" s="56">
        <f>SUM(J94:J95)</f>
        <v>0</v>
      </c>
      <c r="K96" s="32"/>
    </row>
    <row r="97" spans="1:30" s="41" customFormat="1">
      <c r="B97" s="153" t="s">
        <v>143</v>
      </c>
      <c r="C97" s="153"/>
      <c r="D97" s="153"/>
      <c r="E97" s="55"/>
      <c r="F97" s="55"/>
      <c r="G97" s="34"/>
      <c r="H97" s="34"/>
      <c r="I97" s="32"/>
      <c r="J97" s="56">
        <f>ROUND(J96,0)</f>
        <v>0</v>
      </c>
      <c r="K97" s="32" t="s">
        <v>10</v>
      </c>
    </row>
    <row r="98" spans="1:30" s="41" customFormat="1">
      <c r="B98" s="155"/>
      <c r="C98" s="155"/>
      <c r="D98" s="155"/>
      <c r="E98" s="24"/>
      <c r="F98" s="34"/>
      <c r="G98" s="34"/>
      <c r="H98" s="34"/>
      <c r="I98" s="39"/>
      <c r="J98" s="32"/>
      <c r="K98" s="32"/>
    </row>
    <row r="99" spans="1:30" s="41" customFormat="1">
      <c r="B99" s="155" t="s">
        <v>309</v>
      </c>
      <c r="C99" s="155"/>
      <c r="D99" s="155"/>
      <c r="E99" s="54"/>
      <c r="F99" s="54"/>
      <c r="G99" s="34"/>
      <c r="H99" s="34"/>
      <c r="I99" s="32"/>
      <c r="J99" s="34"/>
      <c r="K99" s="33"/>
    </row>
    <row r="100" spans="1:30" s="41" customFormat="1">
      <c r="B100" s="154" t="s">
        <v>144</v>
      </c>
      <c r="C100" s="154"/>
      <c r="D100" s="154"/>
      <c r="E100" s="55"/>
      <c r="F100" s="55"/>
      <c r="G100" s="34"/>
      <c r="H100" s="34"/>
      <c r="I100" s="32"/>
      <c r="J100" s="56">
        <f>+J22</f>
        <v>0</v>
      </c>
      <c r="K100" s="33"/>
    </row>
    <row r="101" spans="1:30" s="41" customFormat="1">
      <c r="B101" s="154" t="s">
        <v>145</v>
      </c>
      <c r="C101" s="154"/>
      <c r="D101" s="154"/>
      <c r="E101" s="55"/>
      <c r="F101" s="55"/>
      <c r="G101" s="34"/>
      <c r="H101" s="34"/>
      <c r="I101" s="32"/>
      <c r="J101" s="56">
        <f>+J100*0.1</f>
        <v>0</v>
      </c>
      <c r="K101" s="33"/>
    </row>
    <row r="102" spans="1:30" s="41" customFormat="1">
      <c r="B102" s="153" t="s">
        <v>143</v>
      </c>
      <c r="C102" s="153"/>
      <c r="D102" s="153"/>
      <c r="E102" s="55"/>
      <c r="F102" s="55"/>
      <c r="G102" s="34"/>
      <c r="H102" s="34"/>
      <c r="I102" s="32"/>
      <c r="J102" s="56">
        <f>SUM(J100:J101)</f>
        <v>0</v>
      </c>
      <c r="K102" s="32"/>
    </row>
    <row r="103" spans="1:30" s="41" customFormat="1">
      <c r="B103" s="153" t="s">
        <v>143</v>
      </c>
      <c r="C103" s="153"/>
      <c r="D103" s="153"/>
      <c r="E103" s="55"/>
      <c r="F103" s="55"/>
      <c r="G103" s="34"/>
      <c r="H103" s="34"/>
      <c r="I103" s="32"/>
      <c r="J103" s="56">
        <f>ROUND(J102,0)</f>
        <v>0</v>
      </c>
      <c r="K103" s="32" t="s">
        <v>21</v>
      </c>
    </row>
    <row r="104" spans="1:30" s="41" customFormat="1">
      <c r="B104" s="154"/>
      <c r="C104" s="154"/>
      <c r="D104" s="154"/>
      <c r="E104" s="24"/>
      <c r="F104" s="24"/>
      <c r="G104" s="34"/>
      <c r="H104" s="34"/>
      <c r="I104" s="32"/>
      <c r="J104" s="56"/>
    </row>
    <row r="105" spans="1:30" s="41" customFormat="1">
      <c r="B105" s="154"/>
      <c r="C105" s="154"/>
      <c r="D105" s="154"/>
      <c r="E105" s="24"/>
      <c r="F105" s="24"/>
      <c r="G105" s="141"/>
      <c r="H105" s="141"/>
      <c r="I105" s="141"/>
      <c r="J105" s="56"/>
      <c r="K105" s="33"/>
    </row>
    <row r="106" spans="1:30" s="41" customFormat="1">
      <c r="B106" s="154"/>
      <c r="C106" s="154"/>
      <c r="D106" s="154"/>
      <c r="E106" s="54"/>
      <c r="F106" s="54"/>
      <c r="G106" s="54"/>
      <c r="H106" s="34"/>
      <c r="I106" s="32"/>
      <c r="J106" s="56"/>
      <c r="K106" s="33"/>
    </row>
    <row r="107" spans="1:30">
      <c r="B107" s="33"/>
      <c r="C107" s="32"/>
      <c r="D107" s="32"/>
      <c r="E107" s="34"/>
      <c r="F107" s="34"/>
      <c r="G107" s="34"/>
      <c r="H107" s="34"/>
      <c r="I107" s="32"/>
      <c r="J107" s="34"/>
      <c r="K107" s="34"/>
    </row>
    <row r="108" spans="1:30">
      <c r="B108" s="155"/>
      <c r="C108" s="155"/>
      <c r="D108" s="155"/>
      <c r="E108" s="24"/>
      <c r="F108" s="24"/>
      <c r="G108" s="34"/>
      <c r="H108" s="34"/>
      <c r="I108" s="32"/>
      <c r="J108" s="34"/>
      <c r="K108" s="34"/>
    </row>
    <row r="109" spans="1:30">
      <c r="B109" s="154"/>
      <c r="C109" s="154"/>
      <c r="D109" s="154"/>
      <c r="E109" s="24"/>
      <c r="F109" s="24"/>
      <c r="G109" s="141"/>
      <c r="H109" s="141"/>
      <c r="I109" s="141"/>
      <c r="J109" s="56"/>
      <c r="K109" s="32"/>
    </row>
    <row r="110" spans="1:30" s="34" customFormat="1">
      <c r="A110" s="58"/>
      <c r="B110" s="33"/>
      <c r="C110" s="32"/>
      <c r="D110" s="32"/>
      <c r="I110" s="32"/>
      <c r="J110" s="56"/>
      <c r="L110" s="23"/>
      <c r="M110" s="23"/>
      <c r="N110" s="23"/>
      <c r="O110" s="23"/>
      <c r="P110" s="23"/>
      <c r="Q110" s="23"/>
      <c r="R110" s="23"/>
      <c r="S110" s="23"/>
      <c r="T110" s="23"/>
      <c r="U110" s="23"/>
      <c r="V110" s="23"/>
      <c r="W110" s="23"/>
      <c r="X110" s="23"/>
      <c r="Y110" s="23"/>
      <c r="Z110" s="23"/>
      <c r="AA110" s="23"/>
      <c r="AB110" s="23"/>
      <c r="AC110" s="23"/>
      <c r="AD110" s="23"/>
    </row>
    <row r="111" spans="1:30" s="34" customFormat="1">
      <c r="A111" s="58"/>
      <c r="B111" s="33"/>
      <c r="C111" s="32"/>
      <c r="D111" s="32"/>
      <c r="I111" s="32"/>
      <c r="J111" s="56"/>
      <c r="K111" s="32"/>
      <c r="L111" s="23"/>
      <c r="M111" s="23"/>
      <c r="N111" s="23"/>
      <c r="O111" s="23"/>
      <c r="P111" s="23"/>
      <c r="Q111" s="23"/>
      <c r="R111" s="23"/>
      <c r="S111" s="23"/>
      <c r="T111" s="23"/>
      <c r="U111" s="23"/>
      <c r="V111" s="23"/>
      <c r="W111" s="23"/>
      <c r="X111" s="23"/>
      <c r="Y111" s="23"/>
      <c r="Z111" s="23"/>
      <c r="AA111" s="23"/>
      <c r="AB111" s="23"/>
      <c r="AC111" s="23"/>
      <c r="AD111" s="23"/>
    </row>
    <row r="112" spans="1:30">
      <c r="J112" s="56"/>
    </row>
  </sheetData>
  <mergeCells count="137">
    <mergeCell ref="B109:D109"/>
    <mergeCell ref="G109:I109"/>
    <mergeCell ref="B105:D105"/>
    <mergeCell ref="B108:D108"/>
    <mergeCell ref="B98:D98"/>
    <mergeCell ref="B99:D99"/>
    <mergeCell ref="B100:D100"/>
    <mergeCell ref="B103:D103"/>
    <mergeCell ref="B104:D104"/>
    <mergeCell ref="B101:D101"/>
    <mergeCell ref="B102:D102"/>
    <mergeCell ref="G105:I105"/>
    <mergeCell ref="B106:D106"/>
    <mergeCell ref="B93:D93"/>
    <mergeCell ref="B94:D94"/>
    <mergeCell ref="B95:D95"/>
    <mergeCell ref="B96:D96"/>
    <mergeCell ref="B97:D97"/>
    <mergeCell ref="C83:E83"/>
    <mergeCell ref="F83:G83"/>
    <mergeCell ref="B89:D89"/>
    <mergeCell ref="C84:E84"/>
    <mergeCell ref="F84:G84"/>
    <mergeCell ref="B85:D85"/>
    <mergeCell ref="B88:E88"/>
    <mergeCell ref="B90:D90"/>
    <mergeCell ref="C80:E80"/>
    <mergeCell ref="F80:G80"/>
    <mergeCell ref="C81:E81"/>
    <mergeCell ref="F81:G81"/>
    <mergeCell ref="C82:E82"/>
    <mergeCell ref="F82:G82"/>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9:E39"/>
    <mergeCell ref="F39:G39"/>
    <mergeCell ref="C40:E40"/>
    <mergeCell ref="F40:G40"/>
    <mergeCell ref="C35:E35"/>
    <mergeCell ref="F35:G35"/>
    <mergeCell ref="C36:E36"/>
    <mergeCell ref="F36:G36"/>
    <mergeCell ref="C37:E37"/>
    <mergeCell ref="F37:G37"/>
    <mergeCell ref="C26:D26"/>
    <mergeCell ref="C34:E34"/>
    <mergeCell ref="F34:G34"/>
    <mergeCell ref="B15:K15"/>
    <mergeCell ref="C38:E38"/>
    <mergeCell ref="F38:G38"/>
    <mergeCell ref="C27:D27"/>
    <mergeCell ref="B32:J32"/>
    <mergeCell ref="E9:K9"/>
    <mergeCell ref="B13:B14"/>
    <mergeCell ref="C13:C14"/>
    <mergeCell ref="D13:D14"/>
    <mergeCell ref="E13:E14"/>
    <mergeCell ref="G13:I13"/>
    <mergeCell ref="J13:J14"/>
    <mergeCell ref="K13:K14"/>
    <mergeCell ref="C25:D25"/>
  </mergeCell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0DB172-8607-4DB9-A2DE-2A4A274BEB17}">
  <sheetPr>
    <tabColor rgb="FFFFFF00"/>
  </sheetPr>
  <dimension ref="A2:AD112"/>
  <sheetViews>
    <sheetView topLeftCell="A9" zoomScale="48" workbookViewId="0">
      <selection activeCell="I35" sqref="I35"/>
    </sheetView>
  </sheetViews>
  <sheetFormatPr defaultColWidth="8.90625" defaultRowHeight="21.5"/>
  <cols>
    <col min="1" max="1" width="8.90625" style="23"/>
    <col min="2" max="2" width="29.90625" style="22" customWidth="1"/>
    <col min="3" max="3" width="21.90625" style="21" customWidth="1"/>
    <col min="4" max="4" width="23.453125" style="21" customWidth="1"/>
    <col min="5" max="5" width="47.08984375" style="23" customWidth="1"/>
    <col min="6" max="6" width="14.90625" style="23" customWidth="1"/>
    <col min="7" max="7" width="12.90625" style="23" customWidth="1"/>
    <col min="8" max="8" width="13.54296875" style="23" customWidth="1"/>
    <col min="9" max="9" width="14.90625" style="23" customWidth="1"/>
    <col min="10" max="10" width="19.90625" style="23" customWidth="1"/>
    <col min="11" max="11" width="35" style="22" customWidth="1"/>
    <col min="12" max="16384" width="8.90625" style="23"/>
  </cols>
  <sheetData>
    <row r="2" spans="2:11" ht="42" customHeight="1">
      <c r="B2" s="24" t="s">
        <v>99</v>
      </c>
      <c r="C2" s="36" t="s">
        <v>251</v>
      </c>
    </row>
    <row r="3" spans="2:11" ht="21" customHeight="1">
      <c r="B3" s="24" t="s">
        <v>100</v>
      </c>
      <c r="C3" s="25"/>
      <c r="E3" s="23" t="s">
        <v>322</v>
      </c>
      <c r="F3" s="23">
        <v>8</v>
      </c>
    </row>
    <row r="4" spans="2:11" ht="21" customHeight="1">
      <c r="B4" s="24" t="s">
        <v>101</v>
      </c>
      <c r="C4" s="32" t="s">
        <v>216</v>
      </c>
    </row>
    <row r="5" spans="2:11" ht="21" customHeight="1">
      <c r="B5" s="24" t="s">
        <v>102</v>
      </c>
      <c r="C5" s="25" t="s">
        <v>323</v>
      </c>
    </row>
    <row r="6" spans="2:11" ht="21" customHeight="1">
      <c r="B6" s="24" t="s">
        <v>103</v>
      </c>
      <c r="C6" s="25"/>
    </row>
    <row r="7" spans="2:11" ht="21" customHeight="1">
      <c r="B7" s="24" t="s">
        <v>104</v>
      </c>
      <c r="C7" s="25">
        <v>1</v>
      </c>
    </row>
    <row r="8" spans="2:11" ht="21" customHeight="1">
      <c r="B8" s="24" t="s">
        <v>105</v>
      </c>
      <c r="C8" s="25" t="s">
        <v>317</v>
      </c>
    </row>
    <row r="9" spans="2:11" ht="41.4" customHeight="1">
      <c r="B9" s="26" t="s">
        <v>106</v>
      </c>
      <c r="C9" s="25">
        <f>C7+1</f>
        <v>2</v>
      </c>
      <c r="E9" s="135"/>
      <c r="F9" s="135"/>
      <c r="G9" s="135"/>
      <c r="H9" s="135"/>
      <c r="I9" s="135"/>
      <c r="J9" s="135"/>
      <c r="K9" s="135"/>
    </row>
    <row r="10" spans="2:11" ht="21" customHeight="1">
      <c r="B10" s="24" t="s">
        <v>107</v>
      </c>
      <c r="C10" s="25" t="s">
        <v>217</v>
      </c>
      <c r="J10" s="27"/>
    </row>
    <row r="11" spans="2:11" ht="21" customHeight="1">
      <c r="B11" s="24" t="s">
        <v>108</v>
      </c>
      <c r="C11" s="25" t="s">
        <v>218</v>
      </c>
    </row>
    <row r="12" spans="2:11">
      <c r="B12" s="28"/>
      <c r="C12" s="29"/>
    </row>
    <row r="13" spans="2:11" ht="15" customHeight="1">
      <c r="B13" s="136" t="s">
        <v>109</v>
      </c>
      <c r="C13" s="136" t="s">
        <v>110</v>
      </c>
      <c r="D13" s="136" t="s">
        <v>111</v>
      </c>
      <c r="E13" s="136" t="s">
        <v>112</v>
      </c>
      <c r="F13" s="30"/>
      <c r="G13" s="136" t="s">
        <v>113</v>
      </c>
      <c r="H13" s="136"/>
      <c r="I13" s="136"/>
      <c r="J13" s="136" t="s">
        <v>114</v>
      </c>
      <c r="K13" s="136" t="s">
        <v>115</v>
      </c>
    </row>
    <row r="14" spans="2:11" ht="15" customHeight="1">
      <c r="B14" s="136"/>
      <c r="C14" s="136"/>
      <c r="D14" s="136"/>
      <c r="E14" s="136"/>
      <c r="F14" s="30" t="s">
        <v>116</v>
      </c>
      <c r="G14" s="30" t="s">
        <v>117</v>
      </c>
      <c r="H14" s="30" t="s">
        <v>118</v>
      </c>
      <c r="I14" s="30" t="s">
        <v>119</v>
      </c>
      <c r="J14" s="136"/>
      <c r="K14" s="136"/>
    </row>
    <row r="15" spans="2:11" ht="18.649999999999999" customHeight="1">
      <c r="B15" s="132" t="s">
        <v>120</v>
      </c>
      <c r="C15" s="132"/>
      <c r="D15" s="132"/>
      <c r="E15" s="132"/>
      <c r="F15" s="132"/>
      <c r="G15" s="132"/>
      <c r="H15" s="132"/>
      <c r="I15" s="132"/>
      <c r="J15" s="132"/>
      <c r="K15" s="132"/>
    </row>
    <row r="16" spans="2:11">
      <c r="B16" s="31"/>
      <c r="C16" s="32"/>
      <c r="D16" s="32"/>
      <c r="E16" s="32"/>
      <c r="F16" s="32"/>
      <c r="G16" s="32"/>
      <c r="H16" s="32"/>
      <c r="I16" s="33"/>
      <c r="J16" s="32"/>
      <c r="K16" s="32"/>
    </row>
    <row r="17" spans="2:11">
      <c r="B17" s="33"/>
      <c r="C17" s="32"/>
      <c r="D17" s="32"/>
      <c r="E17" s="34"/>
      <c r="F17" s="32"/>
      <c r="G17" s="32"/>
      <c r="H17" s="34"/>
      <c r="I17" s="34"/>
      <c r="J17" s="32"/>
      <c r="K17" s="33"/>
    </row>
    <row r="18" spans="2:11">
      <c r="B18" s="33"/>
      <c r="C18" s="32"/>
      <c r="D18" s="32"/>
      <c r="E18" s="34"/>
      <c r="F18" s="32"/>
      <c r="G18" s="32"/>
      <c r="H18" s="34"/>
      <c r="I18" s="34"/>
      <c r="J18" s="32"/>
      <c r="K18" s="33"/>
    </row>
    <row r="19" spans="2:11">
      <c r="B19" s="33"/>
      <c r="C19" s="32"/>
      <c r="D19" s="32"/>
      <c r="E19" s="34"/>
      <c r="F19" s="32"/>
      <c r="G19" s="32"/>
      <c r="H19" s="34"/>
      <c r="I19" s="34"/>
      <c r="J19" s="32"/>
      <c r="K19" s="33"/>
    </row>
    <row r="20" spans="2:11" ht="22.5" customHeight="1">
      <c r="B20" s="35" t="s">
        <v>121</v>
      </c>
      <c r="C20" s="25"/>
      <c r="D20" s="25"/>
      <c r="E20" s="36"/>
      <c r="F20" s="36"/>
      <c r="G20" s="37"/>
      <c r="H20" s="34"/>
      <c r="I20" s="30"/>
      <c r="J20" s="38"/>
      <c r="K20" s="33"/>
    </row>
    <row r="21" spans="2:11" ht="22.5" customHeight="1">
      <c r="B21" s="35"/>
      <c r="C21" s="36" t="s">
        <v>31</v>
      </c>
      <c r="D21" s="31"/>
      <c r="E21" s="36"/>
      <c r="F21" s="36"/>
      <c r="G21" s="37"/>
      <c r="H21" s="34"/>
      <c r="I21" s="25" t="s">
        <v>10</v>
      </c>
      <c r="J21" s="38">
        <f>+J16</f>
        <v>0</v>
      </c>
      <c r="K21" s="33"/>
    </row>
    <row r="22" spans="2:11" ht="22.5" customHeight="1">
      <c r="B22" s="35"/>
      <c r="C22" s="78" t="s">
        <v>225</v>
      </c>
      <c r="D22" s="33"/>
      <c r="E22" s="31"/>
      <c r="F22" s="31"/>
      <c r="G22" s="32"/>
      <c r="H22" s="32"/>
      <c r="I22" s="25" t="s">
        <v>14</v>
      </c>
      <c r="J22" s="38">
        <f>+J17</f>
        <v>0</v>
      </c>
      <c r="K22" s="33"/>
    </row>
    <row r="23" spans="2:11" ht="22.5" customHeight="1">
      <c r="B23" s="35"/>
      <c r="C23" s="78"/>
      <c r="D23" s="33"/>
      <c r="E23" s="31"/>
      <c r="F23" s="31"/>
      <c r="G23" s="32"/>
      <c r="H23" s="32"/>
      <c r="I23" s="25"/>
      <c r="J23" s="38"/>
      <c r="K23" s="33"/>
    </row>
    <row r="24" spans="2:11" ht="22.5" customHeight="1">
      <c r="B24" s="35"/>
      <c r="C24" s="78"/>
      <c r="D24" s="33"/>
      <c r="E24" s="31"/>
      <c r="F24" s="31"/>
      <c r="G24" s="32"/>
      <c r="H24" s="32"/>
      <c r="I24" s="25"/>
      <c r="J24" s="38"/>
      <c r="K24" s="33"/>
    </row>
    <row r="25" spans="2:11" ht="22.5" customHeight="1">
      <c r="B25" s="35"/>
      <c r="C25" s="139"/>
      <c r="D25" s="139"/>
      <c r="E25" s="31"/>
      <c r="F25" s="31"/>
      <c r="G25" s="32"/>
      <c r="H25" s="32"/>
      <c r="I25" s="25"/>
      <c r="J25" s="38"/>
      <c r="K25" s="33"/>
    </row>
    <row r="26" spans="2:11" ht="22.5" customHeight="1">
      <c r="B26" s="35"/>
      <c r="C26" s="134"/>
      <c r="D26" s="134"/>
      <c r="E26" s="31"/>
      <c r="F26" s="31"/>
      <c r="G26" s="32"/>
      <c r="H26" s="32"/>
      <c r="I26" s="25"/>
      <c r="J26" s="38"/>
      <c r="K26" s="33"/>
    </row>
    <row r="27" spans="2:11" ht="22.5" customHeight="1">
      <c r="B27" s="33"/>
      <c r="C27" s="141"/>
      <c r="D27" s="141"/>
      <c r="E27" s="34"/>
      <c r="F27" s="34"/>
      <c r="G27" s="34"/>
      <c r="H27" s="34"/>
      <c r="I27" s="34"/>
      <c r="J27" s="38"/>
      <c r="K27" s="33"/>
    </row>
    <row r="28" spans="2:11" ht="21.65" customHeight="1">
      <c r="B28" s="33"/>
      <c r="C28" s="34"/>
      <c r="D28" s="34"/>
      <c r="E28" s="34"/>
      <c r="F28" s="34"/>
      <c r="G28" s="34"/>
      <c r="H28" s="34"/>
      <c r="I28" s="34"/>
      <c r="J28" s="38"/>
      <c r="K28" s="39"/>
    </row>
    <row r="29" spans="2:11" ht="21.65" customHeight="1">
      <c r="B29" s="31"/>
      <c r="C29" s="34"/>
      <c r="D29" s="34"/>
      <c r="E29" s="34"/>
      <c r="F29" s="34"/>
      <c r="G29" s="34"/>
      <c r="H29" s="34"/>
      <c r="I29" s="34"/>
      <c r="J29" s="38"/>
      <c r="K29" s="39"/>
    </row>
    <row r="30" spans="2:11">
      <c r="B30" s="31"/>
      <c r="C30" s="31"/>
      <c r="D30" s="31"/>
      <c r="E30" s="31"/>
      <c r="F30" s="31"/>
      <c r="G30" s="34"/>
      <c r="H30" s="34"/>
      <c r="I30" s="34"/>
      <c r="J30" s="39"/>
      <c r="K30" s="33"/>
    </row>
    <row r="31" spans="2:11">
      <c r="B31" s="33"/>
      <c r="C31" s="32"/>
      <c r="D31" s="32"/>
      <c r="E31" s="34"/>
      <c r="F31" s="34"/>
      <c r="G31" s="34"/>
      <c r="H31" s="34"/>
      <c r="I31" s="34"/>
      <c r="J31" s="34"/>
      <c r="K31" s="33"/>
    </row>
    <row r="32" spans="2:11" ht="23">
      <c r="B32" s="142" t="s">
        <v>122</v>
      </c>
      <c r="C32" s="142"/>
      <c r="D32" s="142"/>
      <c r="E32" s="142"/>
      <c r="F32" s="142"/>
      <c r="G32" s="142"/>
      <c r="H32" s="142"/>
      <c r="I32" s="142"/>
      <c r="J32" s="142"/>
      <c r="K32" s="33"/>
    </row>
    <row r="33" spans="2:11">
      <c r="B33" s="32"/>
      <c r="C33" s="32"/>
      <c r="D33" s="32"/>
      <c r="E33" s="34"/>
      <c r="F33" s="34"/>
      <c r="G33" s="34"/>
      <c r="H33" s="34"/>
      <c r="I33" s="34"/>
      <c r="J33" s="34"/>
      <c r="K33" s="33"/>
    </row>
    <row r="34" spans="2:11" s="41" customFormat="1" ht="29.15" customHeight="1">
      <c r="B34" s="36" t="s">
        <v>0</v>
      </c>
      <c r="C34" s="140" t="s">
        <v>1</v>
      </c>
      <c r="D34" s="140"/>
      <c r="E34" s="140"/>
      <c r="F34" s="140" t="s">
        <v>2</v>
      </c>
      <c r="G34" s="140"/>
      <c r="H34" s="25" t="s">
        <v>3</v>
      </c>
      <c r="I34" s="25" t="s">
        <v>4</v>
      </c>
      <c r="J34" s="25" t="s">
        <v>123</v>
      </c>
      <c r="K34" s="25" t="s">
        <v>124</v>
      </c>
    </row>
    <row r="35" spans="2:11" s="41" customFormat="1" ht="162" customHeight="1">
      <c r="B35" s="42">
        <v>1</v>
      </c>
      <c r="C35" s="137" t="s">
        <v>183</v>
      </c>
      <c r="D35" s="137"/>
      <c r="E35" s="137"/>
      <c r="F35" s="138" t="s">
        <v>7</v>
      </c>
      <c r="G35" s="138"/>
      <c r="H35" s="43" t="s">
        <v>125</v>
      </c>
      <c r="I35" s="44">
        <v>1</v>
      </c>
      <c r="J35" s="45"/>
      <c r="K35" s="42"/>
    </row>
    <row r="36" spans="2:11" s="41" customFormat="1" ht="209.5" customHeight="1">
      <c r="B36" s="42">
        <v>2</v>
      </c>
      <c r="C36" s="137" t="s">
        <v>184</v>
      </c>
      <c r="D36" s="137"/>
      <c r="E36" s="137"/>
      <c r="F36" s="138" t="s">
        <v>9</v>
      </c>
      <c r="G36" s="138"/>
      <c r="H36" s="42" t="s">
        <v>10</v>
      </c>
      <c r="I36" s="42"/>
      <c r="J36" s="45"/>
      <c r="K36" s="42"/>
    </row>
    <row r="37" spans="2:11" s="41" customFormat="1" ht="236.5" customHeight="1">
      <c r="B37" s="42">
        <v>3</v>
      </c>
      <c r="C37" s="137" t="s">
        <v>185</v>
      </c>
      <c r="D37" s="137"/>
      <c r="E37" s="137"/>
      <c r="F37" s="138" t="s">
        <v>11</v>
      </c>
      <c r="G37" s="138"/>
      <c r="H37" s="42" t="s">
        <v>12</v>
      </c>
      <c r="I37" s="42"/>
      <c r="J37" s="45"/>
      <c r="K37" s="42"/>
    </row>
    <row r="38" spans="2:11" s="41" customFormat="1" ht="195" customHeight="1">
      <c r="B38" s="42">
        <v>4</v>
      </c>
      <c r="C38" s="137" t="s">
        <v>186</v>
      </c>
      <c r="D38" s="137"/>
      <c r="E38" s="137"/>
      <c r="F38" s="138" t="s">
        <v>13</v>
      </c>
      <c r="G38" s="138"/>
      <c r="H38" s="42" t="s">
        <v>14</v>
      </c>
      <c r="I38" s="42"/>
      <c r="J38" s="45"/>
      <c r="K38" s="42"/>
    </row>
    <row r="39" spans="2:11" s="41" customFormat="1" ht="88.4" customHeight="1">
      <c r="B39" s="42">
        <v>5</v>
      </c>
      <c r="C39" s="137" t="s">
        <v>187</v>
      </c>
      <c r="D39" s="137"/>
      <c r="E39" s="137"/>
      <c r="F39" s="138" t="s">
        <v>15</v>
      </c>
      <c r="G39" s="138"/>
      <c r="H39" s="42" t="s">
        <v>10</v>
      </c>
      <c r="I39" s="44">
        <v>0</v>
      </c>
      <c r="J39" s="45"/>
      <c r="K39" s="42"/>
    </row>
    <row r="40" spans="2:11" s="41" customFormat="1" ht="272.5" customHeight="1">
      <c r="B40" s="42">
        <v>6</v>
      </c>
      <c r="C40" s="137" t="s">
        <v>188</v>
      </c>
      <c r="D40" s="137"/>
      <c r="E40" s="137"/>
      <c r="F40" s="138" t="s">
        <v>16</v>
      </c>
      <c r="G40" s="138"/>
      <c r="H40" s="43" t="s">
        <v>17</v>
      </c>
      <c r="I40" s="44"/>
      <c r="J40" s="45"/>
      <c r="K40" s="42"/>
    </row>
    <row r="41" spans="2:11" s="41" customFormat="1" ht="192" customHeight="1">
      <c r="B41" s="42">
        <v>7</v>
      </c>
      <c r="C41" s="137" t="s">
        <v>189</v>
      </c>
      <c r="D41" s="137"/>
      <c r="E41" s="137"/>
      <c r="F41" s="138" t="s">
        <v>18</v>
      </c>
      <c r="G41" s="138"/>
      <c r="H41" s="43" t="s">
        <v>19</v>
      </c>
      <c r="I41" s="42"/>
      <c r="J41" s="45"/>
      <c r="K41" s="42"/>
    </row>
    <row r="42" spans="2:11" s="41" customFormat="1" ht="232.75" customHeight="1">
      <c r="B42" s="42">
        <v>8</v>
      </c>
      <c r="C42" s="137" t="s">
        <v>190</v>
      </c>
      <c r="D42" s="137"/>
      <c r="E42" s="137"/>
      <c r="F42" s="138" t="s">
        <v>182</v>
      </c>
      <c r="G42" s="138"/>
      <c r="H42" s="43" t="s">
        <v>21</v>
      </c>
      <c r="I42" s="42"/>
      <c r="J42" s="45"/>
      <c r="K42" s="42"/>
    </row>
    <row r="43" spans="2:11" s="41" customFormat="1" ht="292.5" customHeight="1">
      <c r="B43" s="42">
        <v>9</v>
      </c>
      <c r="C43" s="137" t="s">
        <v>191</v>
      </c>
      <c r="D43" s="137"/>
      <c r="E43" s="137"/>
      <c r="F43" s="138" t="s">
        <v>22</v>
      </c>
      <c r="G43" s="138"/>
      <c r="H43" s="43" t="s">
        <v>23</v>
      </c>
      <c r="I43" s="42"/>
      <c r="J43" s="45"/>
      <c r="K43" s="42"/>
    </row>
    <row r="44" spans="2:11" s="41" customFormat="1" ht="262.64999999999998" customHeight="1">
      <c r="B44" s="42">
        <v>10</v>
      </c>
      <c r="C44" s="137" t="s">
        <v>192</v>
      </c>
      <c r="D44" s="137"/>
      <c r="E44" s="137"/>
      <c r="F44" s="138" t="s">
        <v>24</v>
      </c>
      <c r="G44" s="138"/>
      <c r="H44" s="43" t="s">
        <v>23</v>
      </c>
      <c r="I44" s="42"/>
      <c r="J44" s="45"/>
      <c r="K44" s="42"/>
    </row>
    <row r="45" spans="2:11" s="41" customFormat="1" ht="249" customHeight="1">
      <c r="B45" s="42">
        <v>11</v>
      </c>
      <c r="C45" s="137" t="s">
        <v>193</v>
      </c>
      <c r="D45" s="137"/>
      <c r="E45" s="137"/>
      <c r="F45" s="138" t="s">
        <v>25</v>
      </c>
      <c r="G45" s="138"/>
      <c r="H45" s="43" t="s">
        <v>23</v>
      </c>
      <c r="I45" s="42"/>
      <c r="J45" s="45"/>
      <c r="K45" s="42"/>
    </row>
    <row r="46" spans="2:11" s="41" customFormat="1" ht="145.65" customHeight="1">
      <c r="B46" s="42">
        <v>12</v>
      </c>
      <c r="C46" s="137" t="s">
        <v>194</v>
      </c>
      <c r="D46" s="137"/>
      <c r="E46" s="137"/>
      <c r="F46" s="138" t="s">
        <v>26</v>
      </c>
      <c r="G46" s="138"/>
      <c r="H46" s="43" t="s">
        <v>23</v>
      </c>
      <c r="I46" s="42"/>
      <c r="J46" s="45"/>
      <c r="K46" s="42"/>
    </row>
    <row r="47" spans="2:11" s="41" customFormat="1" ht="282.64999999999998" customHeight="1">
      <c r="B47" s="42">
        <v>13</v>
      </c>
      <c r="C47" s="137" t="s">
        <v>195</v>
      </c>
      <c r="D47" s="137"/>
      <c r="E47" s="137"/>
      <c r="F47" s="138" t="s">
        <v>27</v>
      </c>
      <c r="G47" s="138"/>
      <c r="H47" s="43" t="s">
        <v>23</v>
      </c>
      <c r="I47" s="42"/>
      <c r="J47" s="45"/>
      <c r="K47" s="42"/>
    </row>
    <row r="48" spans="2:11" s="41" customFormat="1" ht="166.75" customHeight="1">
      <c r="B48" s="42">
        <v>14</v>
      </c>
      <c r="C48" s="137" t="s">
        <v>196</v>
      </c>
      <c r="D48" s="137"/>
      <c r="E48" s="137"/>
      <c r="F48" s="138" t="s">
        <v>28</v>
      </c>
      <c r="G48" s="138"/>
      <c r="H48" s="43" t="s">
        <v>23</v>
      </c>
      <c r="I48" s="42"/>
      <c r="J48" s="45"/>
      <c r="K48" s="42"/>
    </row>
    <row r="49" spans="2:11" s="41" customFormat="1" ht="270.64999999999998" customHeight="1">
      <c r="B49" s="42">
        <v>15</v>
      </c>
      <c r="C49" s="137" t="s">
        <v>197</v>
      </c>
      <c r="D49" s="137"/>
      <c r="E49" s="137"/>
      <c r="F49" s="138" t="s">
        <v>29</v>
      </c>
      <c r="G49" s="138"/>
      <c r="H49" s="42" t="s">
        <v>10</v>
      </c>
      <c r="I49" s="42"/>
      <c r="J49" s="45"/>
      <c r="K49" s="42"/>
    </row>
    <row r="50" spans="2:11" s="41" customFormat="1" ht="200.5" customHeight="1">
      <c r="B50" s="42">
        <v>16</v>
      </c>
      <c r="C50" s="137" t="s">
        <v>198</v>
      </c>
      <c r="D50" s="137"/>
      <c r="E50" s="137"/>
      <c r="F50" s="138" t="s">
        <v>30</v>
      </c>
      <c r="G50" s="138"/>
      <c r="H50" s="42"/>
      <c r="I50" s="42"/>
      <c r="J50" s="45"/>
      <c r="K50" s="42"/>
    </row>
    <row r="51" spans="2:11" s="41" customFormat="1" ht="52.75" customHeight="1">
      <c r="B51" s="42">
        <v>17</v>
      </c>
      <c r="C51" s="143" t="s">
        <v>126</v>
      </c>
      <c r="D51" s="143"/>
      <c r="E51" s="143"/>
      <c r="F51" s="138" t="s">
        <v>127</v>
      </c>
      <c r="G51" s="138"/>
      <c r="H51" s="46"/>
      <c r="I51" s="42"/>
      <c r="J51" s="45"/>
      <c r="K51" s="42"/>
    </row>
    <row r="52" spans="2:11" s="41" customFormat="1" ht="87" customHeight="1">
      <c r="B52" s="42">
        <v>18</v>
      </c>
      <c r="C52" s="137" t="s">
        <v>199</v>
      </c>
      <c r="D52" s="137"/>
      <c r="E52" s="137"/>
      <c r="F52" s="138" t="s">
        <v>31</v>
      </c>
      <c r="G52" s="138"/>
      <c r="H52" s="42" t="s">
        <v>10</v>
      </c>
      <c r="I52" s="42"/>
      <c r="J52" s="45"/>
      <c r="K52" s="42"/>
    </row>
    <row r="53" spans="2:11" s="41" customFormat="1" ht="163.4" customHeight="1">
      <c r="B53" s="42">
        <v>19</v>
      </c>
      <c r="C53" s="137" t="s">
        <v>200</v>
      </c>
      <c r="D53" s="137"/>
      <c r="E53" s="137"/>
      <c r="F53" s="138" t="s">
        <v>32</v>
      </c>
      <c r="G53" s="138"/>
      <c r="H53" s="42" t="s">
        <v>10</v>
      </c>
      <c r="I53" s="44"/>
      <c r="J53" s="45"/>
      <c r="K53" s="32"/>
    </row>
    <row r="54" spans="2:11" s="41" customFormat="1" ht="122.4" customHeight="1">
      <c r="B54" s="42">
        <v>20</v>
      </c>
      <c r="C54" s="137" t="s">
        <v>201</v>
      </c>
      <c r="D54" s="137"/>
      <c r="E54" s="137"/>
      <c r="F54" s="138" t="s">
        <v>33</v>
      </c>
      <c r="G54" s="138"/>
      <c r="H54" s="42" t="s">
        <v>10</v>
      </c>
      <c r="I54" s="44">
        <f>+J97</f>
        <v>0</v>
      </c>
      <c r="J54" s="45"/>
      <c r="K54" s="42"/>
    </row>
    <row r="55" spans="2:11" s="41" customFormat="1" ht="103.75" customHeight="1">
      <c r="B55" s="42">
        <v>21</v>
      </c>
      <c r="C55" s="137" t="s">
        <v>202</v>
      </c>
      <c r="D55" s="137"/>
      <c r="E55" s="137"/>
      <c r="F55" s="138" t="s">
        <v>34</v>
      </c>
      <c r="G55" s="138"/>
      <c r="H55" s="42" t="s">
        <v>10</v>
      </c>
      <c r="I55" s="44">
        <f>+J106</f>
        <v>0</v>
      </c>
      <c r="J55" s="45"/>
      <c r="K55" s="42"/>
    </row>
    <row r="56" spans="2:11" s="41" customFormat="1" ht="214.75" customHeight="1">
      <c r="B56" s="42">
        <v>22</v>
      </c>
      <c r="C56" s="137" t="s">
        <v>203</v>
      </c>
      <c r="D56" s="137"/>
      <c r="E56" s="137"/>
      <c r="F56" s="138" t="s">
        <v>35</v>
      </c>
      <c r="G56" s="138"/>
      <c r="H56" s="42" t="s">
        <v>10</v>
      </c>
      <c r="I56" s="42"/>
      <c r="J56" s="45"/>
      <c r="K56" s="42"/>
    </row>
    <row r="57" spans="2:11" s="41" customFormat="1" ht="32.15" customHeight="1">
      <c r="B57" s="42">
        <v>23</v>
      </c>
      <c r="C57" s="143" t="s">
        <v>128</v>
      </c>
      <c r="D57" s="143"/>
      <c r="E57" s="143"/>
      <c r="F57" s="138"/>
      <c r="G57" s="138"/>
      <c r="H57" s="35"/>
      <c r="I57" s="42"/>
      <c r="J57" s="45"/>
      <c r="K57" s="42"/>
    </row>
    <row r="58" spans="2:11" s="41" customFormat="1" ht="64.400000000000006" customHeight="1">
      <c r="B58" s="42">
        <v>24</v>
      </c>
      <c r="C58" s="137" t="s">
        <v>204</v>
      </c>
      <c r="D58" s="137"/>
      <c r="E58" s="137"/>
      <c r="F58" s="138" t="s">
        <v>36</v>
      </c>
      <c r="G58" s="138"/>
      <c r="H58" s="42"/>
      <c r="I58" s="42"/>
      <c r="J58" s="45"/>
      <c r="K58" s="33"/>
    </row>
    <row r="59" spans="2:11" s="41" customFormat="1" ht="102.65" customHeight="1">
      <c r="B59" s="42">
        <v>25</v>
      </c>
      <c r="C59" s="137" t="s">
        <v>205</v>
      </c>
      <c r="D59" s="137"/>
      <c r="E59" s="137"/>
      <c r="F59" s="138" t="s">
        <v>37</v>
      </c>
      <c r="G59" s="138"/>
      <c r="H59" s="43" t="s">
        <v>23</v>
      </c>
      <c r="I59" s="44"/>
      <c r="J59" s="45"/>
      <c r="K59" s="32"/>
    </row>
    <row r="60" spans="2:11" s="41" customFormat="1" ht="216.65" customHeight="1">
      <c r="B60" s="42">
        <v>26</v>
      </c>
      <c r="C60" s="137" t="s">
        <v>206</v>
      </c>
      <c r="D60" s="137"/>
      <c r="E60" s="137"/>
      <c r="F60" s="138" t="s">
        <v>38</v>
      </c>
      <c r="G60" s="138"/>
      <c r="H60" s="43" t="s">
        <v>23</v>
      </c>
      <c r="I60" s="44">
        <v>0</v>
      </c>
      <c r="J60" s="45"/>
      <c r="K60" s="42"/>
    </row>
    <row r="61" spans="2:11" s="41" customFormat="1" ht="180.65" customHeight="1">
      <c r="B61" s="42">
        <v>27</v>
      </c>
      <c r="C61" s="137" t="s">
        <v>207</v>
      </c>
      <c r="D61" s="137"/>
      <c r="E61" s="137"/>
      <c r="F61" s="138" t="s">
        <v>39</v>
      </c>
      <c r="G61" s="138"/>
      <c r="H61" s="43" t="s">
        <v>23</v>
      </c>
      <c r="I61" s="42">
        <v>0</v>
      </c>
      <c r="J61" s="45"/>
      <c r="K61" s="42"/>
    </row>
    <row r="62" spans="2:11" s="41" customFormat="1" ht="153" customHeight="1">
      <c r="B62" s="42">
        <v>28</v>
      </c>
      <c r="C62" s="137" t="s">
        <v>40</v>
      </c>
      <c r="D62" s="137"/>
      <c r="E62" s="137"/>
      <c r="F62" s="138" t="s">
        <v>41</v>
      </c>
      <c r="G62" s="138"/>
      <c r="H62" s="43" t="s">
        <v>10</v>
      </c>
      <c r="I62" s="42"/>
      <c r="J62" s="45"/>
      <c r="K62" s="42"/>
    </row>
    <row r="63" spans="2:11" s="41" customFormat="1" ht="111.65" customHeight="1">
      <c r="B63" s="42">
        <v>29</v>
      </c>
      <c r="C63" s="137" t="s">
        <v>208</v>
      </c>
      <c r="D63" s="137"/>
      <c r="E63" s="137"/>
      <c r="F63" s="138" t="s">
        <v>42</v>
      </c>
      <c r="G63" s="138"/>
      <c r="H63" s="43" t="s">
        <v>10</v>
      </c>
      <c r="I63" s="44"/>
      <c r="J63" s="45"/>
      <c r="K63" s="42"/>
    </row>
    <row r="64" spans="2:11" s="41" customFormat="1" ht="241.75" customHeight="1">
      <c r="B64" s="42">
        <v>30</v>
      </c>
      <c r="C64" s="137" t="s">
        <v>209</v>
      </c>
      <c r="D64" s="137"/>
      <c r="E64" s="137"/>
      <c r="F64" s="138" t="s">
        <v>43</v>
      </c>
      <c r="G64" s="138"/>
      <c r="H64" s="43" t="s">
        <v>23</v>
      </c>
      <c r="I64" s="44"/>
      <c r="J64" s="45"/>
      <c r="K64" s="42"/>
    </row>
    <row r="65" spans="2:11" s="41" customFormat="1" ht="249" customHeight="1">
      <c r="B65" s="42">
        <v>31</v>
      </c>
      <c r="C65" s="137" t="s">
        <v>129</v>
      </c>
      <c r="D65" s="137"/>
      <c r="E65" s="137"/>
      <c r="F65" s="138" t="s">
        <v>44</v>
      </c>
      <c r="G65" s="138"/>
      <c r="H65" s="43" t="s">
        <v>45</v>
      </c>
      <c r="I65" s="44"/>
      <c r="J65" s="45"/>
      <c r="K65" s="42"/>
    </row>
    <row r="66" spans="2:11" s="41" customFormat="1" ht="138" customHeight="1">
      <c r="B66" s="42">
        <v>32</v>
      </c>
      <c r="C66" s="137" t="s">
        <v>210</v>
      </c>
      <c r="D66" s="137"/>
      <c r="E66" s="137"/>
      <c r="F66" s="138" t="s">
        <v>46</v>
      </c>
      <c r="G66" s="138"/>
      <c r="H66" s="43" t="s">
        <v>47</v>
      </c>
      <c r="I66" s="44"/>
      <c r="J66" s="45"/>
      <c r="K66" s="42"/>
    </row>
    <row r="67" spans="2:11" s="41" customFormat="1" ht="166.75" customHeight="1">
      <c r="B67" s="42">
        <v>33</v>
      </c>
      <c r="C67" s="137" t="s">
        <v>211</v>
      </c>
      <c r="D67" s="137"/>
      <c r="E67" s="137"/>
      <c r="F67" s="138" t="s">
        <v>48</v>
      </c>
      <c r="G67" s="138"/>
      <c r="H67" s="43" t="s">
        <v>45</v>
      </c>
      <c r="I67" s="44"/>
      <c r="J67" s="45"/>
      <c r="K67" s="42"/>
    </row>
    <row r="68" spans="2:11" s="41" customFormat="1" ht="165" customHeight="1">
      <c r="B68" s="42">
        <v>34</v>
      </c>
      <c r="C68" s="137" t="s">
        <v>212</v>
      </c>
      <c r="D68" s="137"/>
      <c r="E68" s="137"/>
      <c r="F68" s="138" t="s">
        <v>49</v>
      </c>
      <c r="G68" s="138"/>
      <c r="H68" s="43" t="s">
        <v>21</v>
      </c>
      <c r="I68" s="42"/>
      <c r="J68" s="45"/>
      <c r="K68" s="42"/>
    </row>
    <row r="69" spans="2:11" s="41" customFormat="1" ht="409.5" customHeight="1">
      <c r="B69" s="42">
        <v>35</v>
      </c>
      <c r="C69" s="137" t="s">
        <v>213</v>
      </c>
      <c r="D69" s="137"/>
      <c r="E69" s="137"/>
      <c r="F69" s="138" t="s">
        <v>50</v>
      </c>
      <c r="G69" s="138"/>
      <c r="H69" s="43" t="s">
        <v>17</v>
      </c>
      <c r="I69" s="42"/>
      <c r="J69" s="45"/>
      <c r="K69" s="42"/>
    </row>
    <row r="70" spans="2:11" s="41" customFormat="1" ht="201" customHeight="1">
      <c r="B70" s="42">
        <v>36</v>
      </c>
      <c r="C70" s="137" t="s">
        <v>214</v>
      </c>
      <c r="D70" s="137"/>
      <c r="E70" s="137"/>
      <c r="F70" s="138" t="s">
        <v>51</v>
      </c>
      <c r="G70" s="138"/>
      <c r="H70" s="42" t="s">
        <v>14</v>
      </c>
      <c r="I70" s="42"/>
      <c r="J70" s="45"/>
      <c r="K70" s="42"/>
    </row>
    <row r="71" spans="2:11" s="41" customFormat="1" ht="201" customHeight="1">
      <c r="B71" s="42">
        <v>37</v>
      </c>
      <c r="C71" s="137" t="s">
        <v>215</v>
      </c>
      <c r="D71" s="137"/>
      <c r="E71" s="137"/>
      <c r="F71" s="138" t="s">
        <v>52</v>
      </c>
      <c r="G71" s="138"/>
      <c r="H71" s="42" t="s">
        <v>14</v>
      </c>
      <c r="I71" s="42"/>
      <c r="J71" s="45"/>
      <c r="K71" s="42"/>
    </row>
    <row r="72" spans="2:11" s="41" customFormat="1" ht="141" customHeight="1">
      <c r="B72" s="42">
        <v>38</v>
      </c>
      <c r="C72" s="137" t="s">
        <v>53</v>
      </c>
      <c r="D72" s="137"/>
      <c r="E72" s="137"/>
      <c r="F72" s="144" t="s">
        <v>54</v>
      </c>
      <c r="G72" s="144"/>
      <c r="H72" s="42" t="s">
        <v>14</v>
      </c>
      <c r="I72" s="39"/>
      <c r="J72" s="45"/>
      <c r="K72" s="42"/>
    </row>
    <row r="73" spans="2:11" s="41" customFormat="1" ht="228.65" customHeight="1">
      <c r="B73" s="42">
        <v>39</v>
      </c>
      <c r="C73" s="137" t="s">
        <v>55</v>
      </c>
      <c r="D73" s="137"/>
      <c r="E73" s="137"/>
      <c r="F73" s="144" t="s">
        <v>56</v>
      </c>
      <c r="G73" s="144"/>
      <c r="H73" s="42" t="s">
        <v>14</v>
      </c>
      <c r="I73" s="39"/>
      <c r="J73" s="45"/>
      <c r="K73" s="42"/>
    </row>
    <row r="74" spans="2:11" s="41" customFormat="1" ht="228.65" customHeight="1">
      <c r="B74" s="42">
        <v>40</v>
      </c>
      <c r="C74" s="145" t="s">
        <v>130</v>
      </c>
      <c r="D74" s="145"/>
      <c r="E74" s="145"/>
      <c r="F74" s="144" t="s">
        <v>58</v>
      </c>
      <c r="G74" s="144"/>
      <c r="H74" s="42" t="s">
        <v>59</v>
      </c>
      <c r="I74" s="39"/>
      <c r="J74" s="45"/>
      <c r="K74" s="42"/>
    </row>
    <row r="75" spans="2:11" s="41" customFormat="1" ht="228.65" customHeight="1">
      <c r="B75" s="42">
        <v>41</v>
      </c>
      <c r="C75" s="137" t="s">
        <v>60</v>
      </c>
      <c r="D75" s="137"/>
      <c r="E75" s="137"/>
      <c r="F75" s="138" t="s">
        <v>61</v>
      </c>
      <c r="G75" s="138"/>
      <c r="H75" s="32" t="s">
        <v>62</v>
      </c>
      <c r="I75" s="42"/>
      <c r="J75" s="45"/>
      <c r="K75" s="42"/>
    </row>
    <row r="76" spans="2:11" s="41" customFormat="1" ht="201" customHeight="1">
      <c r="B76" s="42">
        <v>42</v>
      </c>
      <c r="C76" s="145" t="s">
        <v>63</v>
      </c>
      <c r="D76" s="145"/>
      <c r="E76" s="145"/>
      <c r="F76" s="138" t="s">
        <v>64</v>
      </c>
      <c r="G76" s="138"/>
      <c r="H76" s="32" t="s">
        <v>62</v>
      </c>
      <c r="I76" s="42"/>
      <c r="J76" s="45"/>
      <c r="K76" s="42"/>
    </row>
    <row r="77" spans="2:11" s="41" customFormat="1" ht="145.65" customHeight="1">
      <c r="B77" s="42">
        <v>43</v>
      </c>
      <c r="C77" s="137" t="s">
        <v>131</v>
      </c>
      <c r="D77" s="137"/>
      <c r="E77" s="137"/>
      <c r="F77" s="138" t="s">
        <v>64</v>
      </c>
      <c r="G77" s="138"/>
      <c r="H77" s="32" t="s">
        <v>23</v>
      </c>
      <c r="I77" s="42"/>
      <c r="J77" s="45"/>
      <c r="K77" s="42"/>
    </row>
    <row r="78" spans="2:11" s="41" customFormat="1" ht="161.5" customHeight="1">
      <c r="B78" s="42">
        <v>44</v>
      </c>
      <c r="C78" s="137" t="s">
        <v>132</v>
      </c>
      <c r="D78" s="137"/>
      <c r="E78" s="137"/>
      <c r="F78" s="138" t="s">
        <v>67</v>
      </c>
      <c r="G78" s="138"/>
      <c r="H78" s="32" t="s">
        <v>14</v>
      </c>
      <c r="I78" s="42"/>
      <c r="J78" s="45"/>
      <c r="K78" s="42"/>
    </row>
    <row r="79" spans="2:11" s="41" customFormat="1" ht="161.5" customHeight="1">
      <c r="B79" s="42">
        <v>45</v>
      </c>
      <c r="C79" s="137" t="s">
        <v>72</v>
      </c>
      <c r="D79" s="137"/>
      <c r="E79" s="137"/>
      <c r="F79" s="138" t="s">
        <v>73</v>
      </c>
      <c r="G79" s="138"/>
      <c r="H79" s="32" t="s">
        <v>68</v>
      </c>
      <c r="I79" s="44">
        <f>+J111</f>
        <v>0</v>
      </c>
      <c r="J79" s="45"/>
      <c r="K79" s="42"/>
    </row>
    <row r="80" spans="2:11" s="41" customFormat="1" ht="136.4" customHeight="1">
      <c r="B80" s="42">
        <v>46</v>
      </c>
      <c r="C80" s="137" t="s">
        <v>133</v>
      </c>
      <c r="D80" s="137"/>
      <c r="E80" s="137"/>
      <c r="F80" s="138" t="s">
        <v>93</v>
      </c>
      <c r="G80" s="138"/>
      <c r="H80" s="32" t="s">
        <v>14</v>
      </c>
      <c r="I80" s="44">
        <f>+J103</f>
        <v>0</v>
      </c>
      <c r="J80" s="45"/>
      <c r="K80" s="42"/>
    </row>
    <row r="81" spans="2:11" s="41" customFormat="1" ht="168" customHeight="1">
      <c r="B81" s="42">
        <v>47</v>
      </c>
      <c r="C81" s="137" t="s">
        <v>76</v>
      </c>
      <c r="D81" s="137"/>
      <c r="E81" s="137"/>
      <c r="F81" s="138" t="s">
        <v>77</v>
      </c>
      <c r="G81" s="138"/>
      <c r="H81" s="32" t="s">
        <v>59</v>
      </c>
      <c r="I81" s="44"/>
      <c r="J81" s="45"/>
      <c r="K81" s="42">
        <v>0</v>
      </c>
    </row>
    <row r="82" spans="2:11" s="41" customFormat="1" ht="176.4" customHeight="1">
      <c r="B82" s="42">
        <v>48</v>
      </c>
      <c r="C82" s="137" t="s">
        <v>134</v>
      </c>
      <c r="D82" s="137"/>
      <c r="E82" s="137"/>
      <c r="F82" s="146" t="s">
        <v>70</v>
      </c>
      <c r="G82" s="147"/>
      <c r="H82" s="31" t="s">
        <v>135</v>
      </c>
      <c r="I82" s="47"/>
      <c r="J82" s="47"/>
      <c r="K82" s="47"/>
    </row>
    <row r="83" spans="2:11" s="41" customFormat="1" ht="162.65" customHeight="1">
      <c r="B83" s="42">
        <v>49</v>
      </c>
      <c r="C83" s="145" t="s">
        <v>74</v>
      </c>
      <c r="D83" s="145"/>
      <c r="E83" s="145"/>
      <c r="F83" s="146" t="s">
        <v>136</v>
      </c>
      <c r="G83" s="147"/>
      <c r="H83" s="31" t="s">
        <v>12</v>
      </c>
      <c r="I83" s="31"/>
      <c r="J83" s="31"/>
      <c r="K83" s="31"/>
    </row>
    <row r="84" spans="2:11" s="41" customFormat="1" ht="196.4" customHeight="1">
      <c r="B84" s="42">
        <v>50</v>
      </c>
      <c r="C84" s="145" t="s">
        <v>82</v>
      </c>
      <c r="D84" s="145"/>
      <c r="E84" s="145"/>
      <c r="F84" s="146" t="s">
        <v>95</v>
      </c>
      <c r="G84" s="147"/>
      <c r="H84" s="31" t="s">
        <v>135</v>
      </c>
      <c r="I84" s="31"/>
      <c r="J84" s="31"/>
      <c r="K84" s="31"/>
    </row>
    <row r="85" spans="2:11" s="41" customFormat="1" ht="23">
      <c r="B85" s="149" t="s">
        <v>137</v>
      </c>
      <c r="C85" s="150"/>
      <c r="D85" s="151"/>
      <c r="E85" s="48" t="s">
        <v>138</v>
      </c>
      <c r="F85" s="48"/>
      <c r="G85" s="48" t="s">
        <v>139</v>
      </c>
      <c r="H85" s="48" t="s">
        <v>140</v>
      </c>
      <c r="I85" s="46" t="s">
        <v>141</v>
      </c>
      <c r="J85" s="48" t="s">
        <v>4</v>
      </c>
      <c r="K85" s="48" t="s">
        <v>3</v>
      </c>
    </row>
    <row r="86" spans="2:11" s="41" customFormat="1" ht="23">
      <c r="B86" s="46"/>
      <c r="C86" s="46"/>
      <c r="D86" s="46"/>
      <c r="E86" s="48"/>
      <c r="F86" s="48"/>
      <c r="G86" s="48"/>
      <c r="H86" s="48"/>
      <c r="I86" s="46"/>
      <c r="J86" s="48"/>
      <c r="K86" s="48"/>
    </row>
    <row r="87" spans="2:11" s="41" customFormat="1" ht="14.4" customHeight="1">
      <c r="B87" s="49"/>
      <c r="C87" s="46"/>
      <c r="D87" s="46"/>
      <c r="E87" s="48"/>
      <c r="F87" s="48"/>
      <c r="G87" s="48"/>
      <c r="H87" s="48"/>
      <c r="I87" s="46"/>
      <c r="J87" s="48"/>
      <c r="K87" s="48"/>
    </row>
    <row r="88" spans="2:11" s="41" customFormat="1" ht="23">
      <c r="B88" s="143" t="s">
        <v>142</v>
      </c>
      <c r="C88" s="143"/>
      <c r="D88" s="143"/>
      <c r="E88" s="143"/>
      <c r="F88" s="50"/>
      <c r="G88" s="50"/>
      <c r="H88" s="50"/>
      <c r="I88" s="43"/>
      <c r="J88" s="49"/>
      <c r="K88" s="48"/>
    </row>
    <row r="89" spans="2:11" s="41" customFormat="1" ht="23">
      <c r="B89" s="148" t="s">
        <v>120</v>
      </c>
      <c r="C89" s="148"/>
      <c r="D89" s="148"/>
      <c r="E89" s="46">
        <v>0</v>
      </c>
      <c r="F89" s="50"/>
      <c r="G89" s="43"/>
      <c r="H89" s="43"/>
      <c r="I89" s="51"/>
      <c r="J89" s="52">
        <f>I89*H89*G89*E89</f>
        <v>0</v>
      </c>
      <c r="K89" s="48"/>
    </row>
    <row r="90" spans="2:11" s="41" customFormat="1" ht="23">
      <c r="B90" s="152" t="s">
        <v>143</v>
      </c>
      <c r="C90" s="152"/>
      <c r="D90" s="152"/>
      <c r="E90" s="40"/>
      <c r="F90" s="50"/>
      <c r="G90" s="50"/>
      <c r="H90" s="50"/>
      <c r="I90" s="51"/>
      <c r="J90" s="52">
        <f>SUM(J89:J89)</f>
        <v>0</v>
      </c>
      <c r="K90" s="43" t="s">
        <v>17</v>
      </c>
    </row>
    <row r="91" spans="2:11" s="41" customFormat="1" ht="23">
      <c r="B91" s="43"/>
      <c r="C91" s="53"/>
      <c r="D91" s="43"/>
      <c r="E91" s="40"/>
      <c r="F91" s="50"/>
      <c r="G91" s="50"/>
      <c r="H91" s="50"/>
      <c r="I91" s="51"/>
      <c r="J91" s="43"/>
      <c r="K91" s="43"/>
    </row>
    <row r="92" spans="2:11" s="41" customFormat="1">
      <c r="B92" s="33"/>
      <c r="C92" s="32"/>
      <c r="D92" s="32"/>
      <c r="E92" s="34"/>
      <c r="F92" s="34"/>
      <c r="G92" s="34"/>
      <c r="H92" s="34"/>
      <c r="I92" s="32"/>
      <c r="J92" s="34"/>
      <c r="K92" s="33"/>
    </row>
    <row r="93" spans="2:11" s="41" customFormat="1">
      <c r="B93" s="155" t="s">
        <v>305</v>
      </c>
      <c r="C93" s="155"/>
      <c r="D93" s="155"/>
      <c r="E93" s="54"/>
      <c r="F93" s="54"/>
      <c r="G93" s="34"/>
      <c r="H93" s="34"/>
      <c r="I93" s="32"/>
      <c r="J93" s="34"/>
      <c r="K93" s="33"/>
    </row>
    <row r="94" spans="2:11" s="41" customFormat="1">
      <c r="B94" s="154" t="s">
        <v>144</v>
      </c>
      <c r="C94" s="154"/>
      <c r="D94" s="154"/>
      <c r="E94" s="55"/>
      <c r="F94" s="55"/>
      <c r="G94" s="34"/>
      <c r="H94" s="34"/>
      <c r="I94" s="32"/>
      <c r="J94" s="56">
        <f>+J21</f>
        <v>0</v>
      </c>
      <c r="K94" s="33"/>
    </row>
    <row r="95" spans="2:11" s="41" customFormat="1">
      <c r="B95" s="154" t="s">
        <v>145</v>
      </c>
      <c r="C95" s="154"/>
      <c r="D95" s="154"/>
      <c r="E95" s="55"/>
      <c r="F95" s="55"/>
      <c r="G95" s="34"/>
      <c r="H95" s="34"/>
      <c r="I95" s="32"/>
      <c r="J95" s="56">
        <v>0</v>
      </c>
      <c r="K95" s="33"/>
    </row>
    <row r="96" spans="2:11" s="41" customFormat="1">
      <c r="B96" s="153" t="s">
        <v>143</v>
      </c>
      <c r="C96" s="153"/>
      <c r="D96" s="153"/>
      <c r="E96" s="55"/>
      <c r="F96" s="55"/>
      <c r="G96" s="34"/>
      <c r="H96" s="34"/>
      <c r="I96" s="32"/>
      <c r="J96" s="56">
        <f>SUM(J94:J95)</f>
        <v>0</v>
      </c>
      <c r="K96" s="32"/>
    </row>
    <row r="97" spans="1:30" s="41" customFormat="1">
      <c r="B97" s="153" t="s">
        <v>143</v>
      </c>
      <c r="C97" s="153"/>
      <c r="D97" s="153"/>
      <c r="E97" s="55"/>
      <c r="F97" s="55"/>
      <c r="G97" s="34"/>
      <c r="H97" s="34"/>
      <c r="I97" s="32"/>
      <c r="J97" s="56">
        <f>ROUND(J96,0)</f>
        <v>0</v>
      </c>
      <c r="K97" s="32" t="s">
        <v>10</v>
      </c>
    </row>
    <row r="98" spans="1:30" s="41" customFormat="1">
      <c r="B98" s="155"/>
      <c r="C98" s="155"/>
      <c r="D98" s="155"/>
      <c r="E98" s="24"/>
      <c r="F98" s="34"/>
      <c r="G98" s="34"/>
      <c r="H98" s="34"/>
      <c r="I98" s="39"/>
      <c r="J98" s="32"/>
      <c r="K98" s="32"/>
    </row>
    <row r="99" spans="1:30" s="41" customFormat="1">
      <c r="B99" s="155" t="s">
        <v>309</v>
      </c>
      <c r="C99" s="155"/>
      <c r="D99" s="155"/>
      <c r="E99" s="54"/>
      <c r="F99" s="54"/>
      <c r="G99" s="34"/>
      <c r="H99" s="34"/>
      <c r="I99" s="32"/>
      <c r="J99" s="34"/>
      <c r="K99" s="33"/>
    </row>
    <row r="100" spans="1:30" s="41" customFormat="1">
      <c r="B100" s="154" t="s">
        <v>144</v>
      </c>
      <c r="C100" s="154"/>
      <c r="D100" s="154"/>
      <c r="E100" s="55"/>
      <c r="F100" s="55"/>
      <c r="G100" s="34"/>
      <c r="H100" s="34"/>
      <c r="I100" s="32"/>
      <c r="J100" s="56">
        <f>+J22</f>
        <v>0</v>
      </c>
      <c r="K100" s="33"/>
    </row>
    <row r="101" spans="1:30" s="41" customFormat="1">
      <c r="B101" s="154" t="s">
        <v>145</v>
      </c>
      <c r="C101" s="154"/>
      <c r="D101" s="154"/>
      <c r="E101" s="55"/>
      <c r="F101" s="55"/>
      <c r="G101" s="34"/>
      <c r="H101" s="34"/>
      <c r="I101" s="32"/>
      <c r="J101" s="56">
        <f>+J100*0.1</f>
        <v>0</v>
      </c>
      <c r="K101" s="33"/>
    </row>
    <row r="102" spans="1:30" s="41" customFormat="1">
      <c r="B102" s="153" t="s">
        <v>143</v>
      </c>
      <c r="C102" s="153"/>
      <c r="D102" s="153"/>
      <c r="E102" s="55"/>
      <c r="F102" s="55"/>
      <c r="G102" s="34"/>
      <c r="H102" s="34"/>
      <c r="I102" s="32"/>
      <c r="J102" s="56">
        <f>SUM(J100:J101)</f>
        <v>0</v>
      </c>
      <c r="K102" s="32"/>
    </row>
    <row r="103" spans="1:30" s="41" customFormat="1">
      <c r="B103" s="153" t="s">
        <v>143</v>
      </c>
      <c r="C103" s="153"/>
      <c r="D103" s="153"/>
      <c r="E103" s="55"/>
      <c r="F103" s="55"/>
      <c r="G103" s="34"/>
      <c r="H103" s="34"/>
      <c r="I103" s="32"/>
      <c r="J103" s="56">
        <f>ROUND(J102,0)</f>
        <v>0</v>
      </c>
      <c r="K103" s="32" t="s">
        <v>21</v>
      </c>
    </row>
    <row r="104" spans="1:30" s="41" customFormat="1">
      <c r="B104" s="154"/>
      <c r="C104" s="154"/>
      <c r="D104" s="154"/>
      <c r="E104" s="24"/>
      <c r="F104" s="24"/>
      <c r="G104" s="34"/>
      <c r="H104" s="34"/>
      <c r="I104" s="32"/>
      <c r="J104" s="56"/>
    </row>
    <row r="105" spans="1:30" s="41" customFormat="1">
      <c r="B105" s="154"/>
      <c r="C105" s="154"/>
      <c r="D105" s="154"/>
      <c r="E105" s="24"/>
      <c r="F105" s="24"/>
      <c r="G105" s="141"/>
      <c r="H105" s="141"/>
      <c r="I105" s="141"/>
      <c r="J105" s="56"/>
      <c r="K105" s="33"/>
    </row>
    <row r="106" spans="1:30" s="41" customFormat="1">
      <c r="B106" s="154"/>
      <c r="C106" s="154"/>
      <c r="D106" s="154"/>
      <c r="E106" s="54"/>
      <c r="F106" s="54"/>
      <c r="G106" s="54"/>
      <c r="H106" s="34"/>
      <c r="I106" s="32"/>
      <c r="J106" s="56"/>
      <c r="K106" s="33"/>
    </row>
    <row r="107" spans="1:30">
      <c r="B107" s="33"/>
      <c r="C107" s="32"/>
      <c r="D107" s="32"/>
      <c r="E107" s="34"/>
      <c r="F107" s="34"/>
      <c r="G107" s="34"/>
      <c r="H107" s="34"/>
      <c r="I107" s="32"/>
      <c r="J107" s="34"/>
      <c r="K107" s="34"/>
    </row>
    <row r="108" spans="1:30">
      <c r="B108" s="155"/>
      <c r="C108" s="155"/>
      <c r="D108" s="155"/>
      <c r="E108" s="24"/>
      <c r="F108" s="24"/>
      <c r="G108" s="34"/>
      <c r="H108" s="34"/>
      <c r="I108" s="32"/>
      <c r="J108" s="34"/>
      <c r="K108" s="34"/>
    </row>
    <row r="109" spans="1:30">
      <c r="B109" s="154"/>
      <c r="C109" s="154"/>
      <c r="D109" s="154"/>
      <c r="E109" s="24"/>
      <c r="F109" s="24"/>
      <c r="G109" s="141"/>
      <c r="H109" s="141"/>
      <c r="I109" s="141"/>
      <c r="J109" s="56"/>
      <c r="K109" s="32"/>
    </row>
    <row r="110" spans="1:30" s="34" customFormat="1">
      <c r="A110" s="58"/>
      <c r="B110" s="33"/>
      <c r="C110" s="32"/>
      <c r="D110" s="32"/>
      <c r="I110" s="32"/>
      <c r="J110" s="56"/>
      <c r="L110" s="23"/>
      <c r="M110" s="23"/>
      <c r="N110" s="23"/>
      <c r="O110" s="23"/>
      <c r="P110" s="23"/>
      <c r="Q110" s="23"/>
      <c r="R110" s="23"/>
      <c r="S110" s="23"/>
      <c r="T110" s="23"/>
      <c r="U110" s="23"/>
      <c r="V110" s="23"/>
      <c r="W110" s="23"/>
      <c r="X110" s="23"/>
      <c r="Y110" s="23"/>
      <c r="Z110" s="23"/>
      <c r="AA110" s="23"/>
      <c r="AB110" s="23"/>
      <c r="AC110" s="23"/>
      <c r="AD110" s="23"/>
    </row>
    <row r="111" spans="1:30" s="34" customFormat="1">
      <c r="A111" s="58"/>
      <c r="B111" s="33"/>
      <c r="C111" s="32"/>
      <c r="D111" s="32"/>
      <c r="I111" s="32"/>
      <c r="J111" s="56"/>
      <c r="K111" s="32"/>
      <c r="L111" s="23"/>
      <c r="M111" s="23"/>
      <c r="N111" s="23"/>
      <c r="O111" s="23"/>
      <c r="P111" s="23"/>
      <c r="Q111" s="23"/>
      <c r="R111" s="23"/>
      <c r="S111" s="23"/>
      <c r="T111" s="23"/>
      <c r="U111" s="23"/>
      <c r="V111" s="23"/>
      <c r="W111" s="23"/>
      <c r="X111" s="23"/>
      <c r="Y111" s="23"/>
      <c r="Z111" s="23"/>
      <c r="AA111" s="23"/>
      <c r="AB111" s="23"/>
      <c r="AC111" s="23"/>
      <c r="AD111" s="23"/>
    </row>
    <row r="112" spans="1:30">
      <c r="J112" s="56"/>
    </row>
  </sheetData>
  <mergeCells count="137">
    <mergeCell ref="B90:D90"/>
    <mergeCell ref="B101:D101"/>
    <mergeCell ref="B102:D102"/>
    <mergeCell ref="G105:I105"/>
    <mergeCell ref="B106:D106"/>
    <mergeCell ref="B109:D109"/>
    <mergeCell ref="G109:I109"/>
    <mergeCell ref="B103:D103"/>
    <mergeCell ref="B108:D108"/>
    <mergeCell ref="B99:D99"/>
    <mergeCell ref="B100:D100"/>
    <mergeCell ref="B104:D104"/>
    <mergeCell ref="B105:D105"/>
    <mergeCell ref="B93:D93"/>
    <mergeCell ref="B94:D94"/>
    <mergeCell ref="B95:D95"/>
    <mergeCell ref="B96:D96"/>
    <mergeCell ref="B97:D97"/>
    <mergeCell ref="B98:D98"/>
    <mergeCell ref="B89:D89"/>
    <mergeCell ref="C81:E81"/>
    <mergeCell ref="F81:G81"/>
    <mergeCell ref="C82:E82"/>
    <mergeCell ref="F82:G82"/>
    <mergeCell ref="C83:E83"/>
    <mergeCell ref="F83:G83"/>
    <mergeCell ref="C84:E84"/>
    <mergeCell ref="F84:G84"/>
    <mergeCell ref="B85:D85"/>
    <mergeCell ref="B88:E88"/>
    <mergeCell ref="C78:E78"/>
    <mergeCell ref="F78:G78"/>
    <mergeCell ref="C79:E79"/>
    <mergeCell ref="F79:G79"/>
    <mergeCell ref="C80:E80"/>
    <mergeCell ref="F80:G80"/>
    <mergeCell ref="C75:E75"/>
    <mergeCell ref="F75:G75"/>
    <mergeCell ref="C76:E76"/>
    <mergeCell ref="F76:G76"/>
    <mergeCell ref="C77:E77"/>
    <mergeCell ref="F77:G77"/>
    <mergeCell ref="C72:E72"/>
    <mergeCell ref="F72:G72"/>
    <mergeCell ref="C73:E73"/>
    <mergeCell ref="F73:G73"/>
    <mergeCell ref="C74:E74"/>
    <mergeCell ref="F74:G74"/>
    <mergeCell ref="C69:E69"/>
    <mergeCell ref="F69:G69"/>
    <mergeCell ref="C70:E70"/>
    <mergeCell ref="F70:G70"/>
    <mergeCell ref="C71:E71"/>
    <mergeCell ref="F71:G71"/>
    <mergeCell ref="C66:E66"/>
    <mergeCell ref="F66:G66"/>
    <mergeCell ref="C67:E67"/>
    <mergeCell ref="F67:G67"/>
    <mergeCell ref="C68:E68"/>
    <mergeCell ref="F68:G68"/>
    <mergeCell ref="C63:E63"/>
    <mergeCell ref="F63:G63"/>
    <mergeCell ref="C64:E64"/>
    <mergeCell ref="F64:G64"/>
    <mergeCell ref="C65:E65"/>
    <mergeCell ref="F65:G65"/>
    <mergeCell ref="C60:E60"/>
    <mergeCell ref="F60:G60"/>
    <mergeCell ref="C61:E61"/>
    <mergeCell ref="F61:G61"/>
    <mergeCell ref="C62:E62"/>
    <mergeCell ref="F62:G62"/>
    <mergeCell ref="C57:E57"/>
    <mergeCell ref="F57:G57"/>
    <mergeCell ref="C58:E58"/>
    <mergeCell ref="F58:G58"/>
    <mergeCell ref="C59:E59"/>
    <mergeCell ref="F59:G59"/>
    <mergeCell ref="C54:E54"/>
    <mergeCell ref="F54:G54"/>
    <mergeCell ref="C55:E55"/>
    <mergeCell ref="F55:G55"/>
    <mergeCell ref="C56:E56"/>
    <mergeCell ref="F56:G56"/>
    <mergeCell ref="C51:E51"/>
    <mergeCell ref="F51:G51"/>
    <mergeCell ref="C52:E52"/>
    <mergeCell ref="F52:G52"/>
    <mergeCell ref="C53:E53"/>
    <mergeCell ref="F53:G53"/>
    <mergeCell ref="C48:E48"/>
    <mergeCell ref="F48:G48"/>
    <mergeCell ref="C49:E49"/>
    <mergeCell ref="F49:G49"/>
    <mergeCell ref="C50:E50"/>
    <mergeCell ref="F50:G50"/>
    <mergeCell ref="C45:E45"/>
    <mergeCell ref="F45:G45"/>
    <mergeCell ref="C46:E46"/>
    <mergeCell ref="F46:G46"/>
    <mergeCell ref="C47:E47"/>
    <mergeCell ref="F47:G47"/>
    <mergeCell ref="C42:E42"/>
    <mergeCell ref="F42:G42"/>
    <mergeCell ref="C43:E43"/>
    <mergeCell ref="F43:G43"/>
    <mergeCell ref="C44:E44"/>
    <mergeCell ref="F44:G44"/>
    <mergeCell ref="C39:E39"/>
    <mergeCell ref="F39:G39"/>
    <mergeCell ref="C40:E40"/>
    <mergeCell ref="F40:G40"/>
    <mergeCell ref="C41:E41"/>
    <mergeCell ref="F41:G41"/>
    <mergeCell ref="C36:E36"/>
    <mergeCell ref="F36:G36"/>
    <mergeCell ref="C37:E37"/>
    <mergeCell ref="F37:G37"/>
    <mergeCell ref="C38:E38"/>
    <mergeCell ref="F38:G38"/>
    <mergeCell ref="C26:D26"/>
    <mergeCell ref="C34:E34"/>
    <mergeCell ref="F34:G34"/>
    <mergeCell ref="C35:E35"/>
    <mergeCell ref="F35:G35"/>
    <mergeCell ref="C27:D27"/>
    <mergeCell ref="B32:J32"/>
    <mergeCell ref="B15:K15"/>
    <mergeCell ref="C25:D25"/>
    <mergeCell ref="E9:K9"/>
    <mergeCell ref="B13:B14"/>
    <mergeCell ref="C13:C14"/>
    <mergeCell ref="D13:D14"/>
    <mergeCell ref="E13:E14"/>
    <mergeCell ref="G13:I13"/>
    <mergeCell ref="J13:J14"/>
    <mergeCell ref="K13:K14"/>
  </mergeCell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FE38F-BA25-4C23-B3A4-B5261BB3FAD4}">
  <sheetPr>
    <tabColor rgb="FFFFFF00"/>
  </sheetPr>
  <dimension ref="A2:AD112"/>
  <sheetViews>
    <sheetView zoomScale="66" workbookViewId="0">
      <selection activeCell="C8" sqref="C8"/>
    </sheetView>
  </sheetViews>
  <sheetFormatPr defaultColWidth="8.90625" defaultRowHeight="21.5"/>
  <cols>
    <col min="1" max="1" width="8.90625" style="23"/>
    <col min="2" max="2" width="29.90625" style="22" customWidth="1"/>
    <col min="3" max="3" width="21.90625" style="21" customWidth="1"/>
    <col min="4" max="4" width="23.453125" style="21" customWidth="1"/>
    <col min="5" max="5" width="47.08984375" style="23" customWidth="1"/>
    <col min="6" max="6" width="14.90625" style="23" customWidth="1"/>
    <col min="7" max="7" width="12.90625" style="23" customWidth="1"/>
    <col min="8" max="8" width="13.54296875" style="23" customWidth="1"/>
    <col min="9" max="9" width="14.90625" style="23" customWidth="1"/>
    <col min="10" max="10" width="19.90625" style="23" customWidth="1"/>
    <col min="11" max="11" width="35" style="22" customWidth="1"/>
    <col min="12" max="16384" width="8.90625" style="23"/>
  </cols>
  <sheetData>
    <row r="2" spans="2:11" ht="42" customHeight="1">
      <c r="B2" s="24" t="s">
        <v>99</v>
      </c>
      <c r="C2" s="36" t="s">
        <v>251</v>
      </c>
    </row>
    <row r="3" spans="2:11" ht="21" customHeight="1">
      <c r="B3" s="24" t="s">
        <v>100</v>
      </c>
      <c r="C3" s="25"/>
      <c r="E3" s="23" t="s">
        <v>260</v>
      </c>
      <c r="F3" s="23">
        <f>3*11</f>
        <v>33</v>
      </c>
    </row>
    <row r="4" spans="2:11" ht="21" customHeight="1">
      <c r="B4" s="24" t="s">
        <v>101</v>
      </c>
      <c r="C4" s="32" t="s">
        <v>216</v>
      </c>
    </row>
    <row r="5" spans="2:11" ht="21" customHeight="1">
      <c r="B5" s="24" t="s">
        <v>102</v>
      </c>
      <c r="C5" s="25" t="s">
        <v>324</v>
      </c>
    </row>
    <row r="6" spans="2:11" ht="21" customHeight="1">
      <c r="B6" s="24" t="s">
        <v>103</v>
      </c>
      <c r="C6" s="25"/>
    </row>
    <row r="7" spans="2:11" ht="21" customHeight="1">
      <c r="B7" s="24" t="s">
        <v>104</v>
      </c>
      <c r="C7" s="25">
        <v>3</v>
      </c>
    </row>
    <row r="8" spans="2:11" ht="21" customHeight="1">
      <c r="B8" s="24" t="s">
        <v>105</v>
      </c>
      <c r="C8" s="25" t="s">
        <v>317</v>
      </c>
    </row>
    <row r="9" spans="2:11" ht="41.4" customHeight="1">
      <c r="B9" s="26" t="s">
        <v>106</v>
      </c>
      <c r="C9" s="25">
        <f>C7+1</f>
        <v>4</v>
      </c>
      <c r="E9" s="135"/>
      <c r="F9" s="135"/>
      <c r="G9" s="135"/>
      <c r="H9" s="135"/>
      <c r="I9" s="135"/>
      <c r="J9" s="135"/>
      <c r="K9" s="135"/>
    </row>
    <row r="10" spans="2:11" ht="21" customHeight="1">
      <c r="B10" s="24" t="s">
        <v>107</v>
      </c>
      <c r="C10" s="25" t="s">
        <v>217</v>
      </c>
      <c r="J10" s="27"/>
    </row>
    <row r="11" spans="2:11" ht="21" customHeight="1">
      <c r="B11" s="24" t="s">
        <v>108</v>
      </c>
      <c r="C11" s="25" t="s">
        <v>218</v>
      </c>
    </row>
    <row r="12" spans="2:11">
      <c r="B12" s="28"/>
      <c r="C12" s="29"/>
    </row>
    <row r="13" spans="2:11" ht="15" customHeight="1">
      <c r="B13" s="136" t="s">
        <v>109</v>
      </c>
      <c r="C13" s="136" t="s">
        <v>110</v>
      </c>
      <c r="D13" s="136" t="s">
        <v>111</v>
      </c>
      <c r="E13" s="136" t="s">
        <v>112</v>
      </c>
      <c r="F13" s="30"/>
      <c r="G13" s="136" t="s">
        <v>113</v>
      </c>
      <c r="H13" s="136"/>
      <c r="I13" s="136"/>
      <c r="J13" s="136" t="s">
        <v>114</v>
      </c>
      <c r="K13" s="136" t="s">
        <v>115</v>
      </c>
    </row>
    <row r="14" spans="2:11" ht="15" customHeight="1">
      <c r="B14" s="136"/>
      <c r="C14" s="136"/>
      <c r="D14" s="136"/>
      <c r="E14" s="136"/>
      <c r="F14" s="30" t="s">
        <v>116</v>
      </c>
      <c r="G14" s="30" t="s">
        <v>117</v>
      </c>
      <c r="H14" s="30" t="s">
        <v>118</v>
      </c>
      <c r="I14" s="30" t="s">
        <v>119</v>
      </c>
      <c r="J14" s="136"/>
      <c r="K14" s="136"/>
    </row>
    <row r="15" spans="2:11" ht="18.649999999999999" customHeight="1">
      <c r="B15" s="132" t="s">
        <v>120</v>
      </c>
      <c r="C15" s="132"/>
      <c r="D15" s="132"/>
      <c r="E15" s="132"/>
      <c r="F15" s="132"/>
      <c r="G15" s="132"/>
      <c r="H15" s="132"/>
      <c r="I15" s="132"/>
      <c r="J15" s="132"/>
      <c r="K15" s="132"/>
    </row>
    <row r="16" spans="2:11">
      <c r="B16" s="31"/>
      <c r="C16" s="32"/>
      <c r="D16" s="32"/>
      <c r="E16" s="32"/>
      <c r="F16" s="32"/>
      <c r="G16" s="32"/>
      <c r="H16" s="32"/>
      <c r="I16" s="33"/>
      <c r="J16" s="32"/>
      <c r="K16" s="32"/>
    </row>
    <row r="17" spans="2:11">
      <c r="B17" s="33"/>
      <c r="C17" s="32"/>
      <c r="D17" s="32"/>
      <c r="E17" s="34"/>
      <c r="F17" s="32"/>
      <c r="G17" s="32"/>
      <c r="H17" s="34"/>
      <c r="I17" s="34"/>
      <c r="J17" s="32"/>
      <c r="K17" s="33"/>
    </row>
    <row r="18" spans="2:11">
      <c r="B18" s="33"/>
      <c r="C18" s="32"/>
      <c r="D18" s="32"/>
      <c r="E18" s="34"/>
      <c r="F18" s="32"/>
      <c r="G18" s="32"/>
      <c r="H18" s="34"/>
      <c r="I18" s="34"/>
      <c r="J18" s="32"/>
      <c r="K18" s="33"/>
    </row>
    <row r="19" spans="2:11">
      <c r="B19" s="33"/>
      <c r="C19" s="32"/>
      <c r="D19" s="32"/>
      <c r="E19" s="34"/>
      <c r="F19" s="32"/>
      <c r="G19" s="32"/>
      <c r="H19" s="34"/>
      <c r="I19" s="34"/>
      <c r="J19" s="32"/>
      <c r="K19" s="33"/>
    </row>
    <row r="20" spans="2:11" ht="22.5" customHeight="1">
      <c r="B20" s="35" t="s">
        <v>121</v>
      </c>
      <c r="C20" s="25"/>
      <c r="D20" s="25"/>
      <c r="E20" s="36"/>
      <c r="F20" s="36"/>
      <c r="G20" s="37"/>
      <c r="H20" s="34"/>
      <c r="I20" s="30"/>
      <c r="J20" s="38"/>
      <c r="K20" s="33"/>
    </row>
    <row r="21" spans="2:11" ht="22.5" customHeight="1">
      <c r="B21" s="35"/>
      <c r="C21" s="36" t="s">
        <v>31</v>
      </c>
      <c r="D21" s="31"/>
      <c r="E21" s="36"/>
      <c r="F21" s="36"/>
      <c r="G21" s="37"/>
      <c r="H21" s="34"/>
      <c r="I21" s="25" t="s">
        <v>10</v>
      </c>
      <c r="J21" s="38">
        <f>+J16</f>
        <v>0</v>
      </c>
      <c r="K21" s="33"/>
    </row>
    <row r="22" spans="2:11" ht="22.5" customHeight="1">
      <c r="B22" s="35"/>
      <c r="C22" s="78" t="s">
        <v>225</v>
      </c>
      <c r="D22" s="33"/>
      <c r="E22" s="31"/>
      <c r="F22" s="31"/>
      <c r="G22" s="32"/>
      <c r="H22" s="32"/>
      <c r="I22" s="25" t="s">
        <v>14</v>
      </c>
      <c r="J22" s="38">
        <f>+J17</f>
        <v>0</v>
      </c>
      <c r="K22" s="33"/>
    </row>
    <row r="23" spans="2:11" ht="22.5" customHeight="1">
      <c r="B23" s="35"/>
      <c r="C23" s="78"/>
      <c r="D23" s="33"/>
      <c r="E23" s="31"/>
      <c r="F23" s="31"/>
      <c r="G23" s="32"/>
      <c r="H23" s="32"/>
      <c r="I23" s="25"/>
      <c r="J23" s="38"/>
      <c r="K23" s="33"/>
    </row>
    <row r="24" spans="2:11" ht="22.5" customHeight="1">
      <c r="B24" s="35"/>
      <c r="C24" s="78"/>
      <c r="D24" s="33"/>
      <c r="E24" s="31"/>
      <c r="F24" s="31"/>
      <c r="G24" s="32"/>
      <c r="H24" s="32"/>
      <c r="I24" s="25"/>
      <c r="J24" s="38"/>
      <c r="K24" s="33"/>
    </row>
    <row r="25" spans="2:11" ht="22.5" customHeight="1">
      <c r="B25" s="35"/>
      <c r="C25" s="139"/>
      <c r="D25" s="139"/>
      <c r="E25" s="31"/>
      <c r="F25" s="31"/>
      <c r="G25" s="32"/>
      <c r="H25" s="32"/>
      <c r="I25" s="25"/>
      <c r="J25" s="38"/>
      <c r="K25" s="33"/>
    </row>
    <row r="26" spans="2:11" ht="22.5" customHeight="1">
      <c r="B26" s="35"/>
      <c r="C26" s="134"/>
      <c r="D26" s="134"/>
      <c r="E26" s="31"/>
      <c r="F26" s="31"/>
      <c r="G26" s="32"/>
      <c r="H26" s="32"/>
      <c r="I26" s="25"/>
      <c r="J26" s="38"/>
      <c r="K26" s="33"/>
    </row>
    <row r="27" spans="2:11" ht="22.5" customHeight="1">
      <c r="B27" s="33"/>
      <c r="C27" s="141"/>
      <c r="D27" s="141"/>
      <c r="E27" s="34"/>
      <c r="F27" s="34"/>
      <c r="G27" s="34"/>
      <c r="H27" s="34"/>
      <c r="I27" s="34"/>
      <c r="J27" s="38"/>
      <c r="K27" s="33"/>
    </row>
    <row r="28" spans="2:11" ht="21.65" customHeight="1">
      <c r="B28" s="33"/>
      <c r="C28" s="34"/>
      <c r="D28" s="34"/>
      <c r="E28" s="34"/>
      <c r="F28" s="34"/>
      <c r="G28" s="34"/>
      <c r="H28" s="34"/>
      <c r="I28" s="34"/>
      <c r="J28" s="38"/>
      <c r="K28" s="39"/>
    </row>
    <row r="29" spans="2:11" ht="21.65" customHeight="1">
      <c r="B29" s="31"/>
      <c r="C29" s="34"/>
      <c r="D29" s="34"/>
      <c r="E29" s="34"/>
      <c r="F29" s="34"/>
      <c r="G29" s="34"/>
      <c r="H29" s="34"/>
      <c r="I29" s="34"/>
      <c r="J29" s="38"/>
      <c r="K29" s="39"/>
    </row>
    <row r="30" spans="2:11">
      <c r="B30" s="31"/>
      <c r="C30" s="31"/>
      <c r="D30" s="31"/>
      <c r="E30" s="31"/>
      <c r="F30" s="31"/>
      <c r="G30" s="34"/>
      <c r="H30" s="34"/>
      <c r="I30" s="34"/>
      <c r="J30" s="39"/>
      <c r="K30" s="33"/>
    </row>
    <row r="31" spans="2:11">
      <c r="B31" s="33"/>
      <c r="C31" s="32"/>
      <c r="D31" s="32"/>
      <c r="E31" s="34"/>
      <c r="F31" s="34"/>
      <c r="G31" s="34"/>
      <c r="H31" s="34"/>
      <c r="I31" s="34"/>
      <c r="J31" s="34"/>
      <c r="K31" s="33"/>
    </row>
    <row r="32" spans="2:11" ht="23">
      <c r="B32" s="142" t="s">
        <v>122</v>
      </c>
      <c r="C32" s="142"/>
      <c r="D32" s="142"/>
      <c r="E32" s="142"/>
      <c r="F32" s="142"/>
      <c r="G32" s="142"/>
      <c r="H32" s="142"/>
      <c r="I32" s="142"/>
      <c r="J32" s="142"/>
      <c r="K32" s="33"/>
    </row>
    <row r="33" spans="2:11">
      <c r="B33" s="32"/>
      <c r="C33" s="32"/>
      <c r="D33" s="32"/>
      <c r="E33" s="34"/>
      <c r="F33" s="34"/>
      <c r="G33" s="34"/>
      <c r="H33" s="34"/>
      <c r="I33" s="34"/>
      <c r="J33" s="34"/>
      <c r="K33" s="33"/>
    </row>
    <row r="34" spans="2:11" s="41" customFormat="1" ht="29.15" customHeight="1">
      <c r="B34" s="36" t="s">
        <v>0</v>
      </c>
      <c r="C34" s="140" t="s">
        <v>1</v>
      </c>
      <c r="D34" s="140"/>
      <c r="E34" s="140"/>
      <c r="F34" s="140" t="s">
        <v>2</v>
      </c>
      <c r="G34" s="140"/>
      <c r="H34" s="25" t="s">
        <v>3</v>
      </c>
      <c r="I34" s="25" t="s">
        <v>4</v>
      </c>
      <c r="J34" s="25" t="s">
        <v>123</v>
      </c>
      <c r="K34" s="25" t="s">
        <v>124</v>
      </c>
    </row>
    <row r="35" spans="2:11" s="41" customFormat="1" ht="162" customHeight="1">
      <c r="B35" s="42">
        <v>1</v>
      </c>
      <c r="C35" s="137" t="s">
        <v>183</v>
      </c>
      <c r="D35" s="137"/>
      <c r="E35" s="137"/>
      <c r="F35" s="138" t="s">
        <v>7</v>
      </c>
      <c r="G35" s="138"/>
      <c r="H35" s="43" t="s">
        <v>125</v>
      </c>
      <c r="I35" s="44">
        <v>1</v>
      </c>
      <c r="J35" s="45"/>
      <c r="K35" s="42"/>
    </row>
    <row r="36" spans="2:11" s="41" customFormat="1" ht="209.5" customHeight="1">
      <c r="B36" s="42">
        <v>2</v>
      </c>
      <c r="C36" s="137" t="s">
        <v>184</v>
      </c>
      <c r="D36" s="137"/>
      <c r="E36" s="137"/>
      <c r="F36" s="138" t="s">
        <v>9</v>
      </c>
      <c r="G36" s="138"/>
      <c r="H36" s="42" t="s">
        <v>10</v>
      </c>
      <c r="I36" s="42"/>
      <c r="J36" s="45"/>
      <c r="K36" s="42"/>
    </row>
    <row r="37" spans="2:11" s="41" customFormat="1" ht="236.5" customHeight="1">
      <c r="B37" s="42">
        <v>3</v>
      </c>
      <c r="C37" s="137" t="s">
        <v>185</v>
      </c>
      <c r="D37" s="137"/>
      <c r="E37" s="137"/>
      <c r="F37" s="138" t="s">
        <v>11</v>
      </c>
      <c r="G37" s="138"/>
      <c r="H37" s="42" t="s">
        <v>12</v>
      </c>
      <c r="I37" s="42"/>
      <c r="J37" s="45"/>
      <c r="K37" s="42"/>
    </row>
    <row r="38" spans="2:11" s="41" customFormat="1" ht="195" customHeight="1">
      <c r="B38" s="42">
        <v>4</v>
      </c>
      <c r="C38" s="137" t="s">
        <v>186</v>
      </c>
      <c r="D38" s="137"/>
      <c r="E38" s="137"/>
      <c r="F38" s="138" t="s">
        <v>13</v>
      </c>
      <c r="G38" s="138"/>
      <c r="H38" s="42" t="s">
        <v>14</v>
      </c>
      <c r="I38" s="42"/>
      <c r="J38" s="45"/>
      <c r="K38" s="42"/>
    </row>
    <row r="39" spans="2:11" s="41" customFormat="1" ht="88.4" customHeight="1">
      <c r="B39" s="42">
        <v>5</v>
      </c>
      <c r="C39" s="137" t="s">
        <v>187</v>
      </c>
      <c r="D39" s="137"/>
      <c r="E39" s="137"/>
      <c r="F39" s="138" t="s">
        <v>15</v>
      </c>
      <c r="G39" s="138"/>
      <c r="H39" s="42" t="s">
        <v>10</v>
      </c>
      <c r="I39" s="44">
        <v>0</v>
      </c>
      <c r="J39" s="45"/>
      <c r="K39" s="42"/>
    </row>
    <row r="40" spans="2:11" s="41" customFormat="1" ht="272.5" customHeight="1">
      <c r="B40" s="42">
        <v>6</v>
      </c>
      <c r="C40" s="137" t="s">
        <v>188</v>
      </c>
      <c r="D40" s="137"/>
      <c r="E40" s="137"/>
      <c r="F40" s="138" t="s">
        <v>16</v>
      </c>
      <c r="G40" s="138"/>
      <c r="H40" s="43" t="s">
        <v>17</v>
      </c>
      <c r="I40" s="44"/>
      <c r="J40" s="45"/>
      <c r="K40" s="42"/>
    </row>
    <row r="41" spans="2:11" s="41" customFormat="1" ht="192" customHeight="1">
      <c r="B41" s="42">
        <v>7</v>
      </c>
      <c r="C41" s="137" t="s">
        <v>189</v>
      </c>
      <c r="D41" s="137"/>
      <c r="E41" s="137"/>
      <c r="F41" s="138" t="s">
        <v>18</v>
      </c>
      <c r="G41" s="138"/>
      <c r="H41" s="43" t="s">
        <v>19</v>
      </c>
      <c r="I41" s="42"/>
      <c r="J41" s="45"/>
      <c r="K41" s="42"/>
    </row>
    <row r="42" spans="2:11" s="41" customFormat="1" ht="232.75" customHeight="1">
      <c r="B42" s="42">
        <v>8</v>
      </c>
      <c r="C42" s="137" t="s">
        <v>190</v>
      </c>
      <c r="D42" s="137"/>
      <c r="E42" s="137"/>
      <c r="F42" s="138" t="s">
        <v>182</v>
      </c>
      <c r="G42" s="138"/>
      <c r="H42" s="43" t="s">
        <v>21</v>
      </c>
      <c r="I42" s="42"/>
      <c r="J42" s="45"/>
      <c r="K42" s="42"/>
    </row>
    <row r="43" spans="2:11" s="41" customFormat="1" ht="292.5" customHeight="1">
      <c r="B43" s="42">
        <v>9</v>
      </c>
      <c r="C43" s="137" t="s">
        <v>191</v>
      </c>
      <c r="D43" s="137"/>
      <c r="E43" s="137"/>
      <c r="F43" s="138" t="s">
        <v>22</v>
      </c>
      <c r="G43" s="138"/>
      <c r="H43" s="43" t="s">
        <v>23</v>
      </c>
      <c r="I43" s="42"/>
      <c r="J43" s="45"/>
      <c r="K43" s="42"/>
    </row>
    <row r="44" spans="2:11" s="41" customFormat="1" ht="262.64999999999998" customHeight="1">
      <c r="B44" s="42">
        <v>10</v>
      </c>
      <c r="C44" s="137" t="s">
        <v>192</v>
      </c>
      <c r="D44" s="137"/>
      <c r="E44" s="137"/>
      <c r="F44" s="138" t="s">
        <v>24</v>
      </c>
      <c r="G44" s="138"/>
      <c r="H44" s="43" t="s">
        <v>23</v>
      </c>
      <c r="I44" s="42"/>
      <c r="J44" s="45"/>
      <c r="K44" s="42"/>
    </row>
    <row r="45" spans="2:11" s="41" customFormat="1" ht="249" customHeight="1">
      <c r="B45" s="42">
        <v>11</v>
      </c>
      <c r="C45" s="137" t="s">
        <v>193</v>
      </c>
      <c r="D45" s="137"/>
      <c r="E45" s="137"/>
      <c r="F45" s="138" t="s">
        <v>25</v>
      </c>
      <c r="G45" s="138"/>
      <c r="H45" s="43" t="s">
        <v>23</v>
      </c>
      <c r="I45" s="42"/>
      <c r="J45" s="45"/>
      <c r="K45" s="42"/>
    </row>
    <row r="46" spans="2:11" s="41" customFormat="1" ht="145.65" customHeight="1">
      <c r="B46" s="42">
        <v>12</v>
      </c>
      <c r="C46" s="137" t="s">
        <v>194</v>
      </c>
      <c r="D46" s="137"/>
      <c r="E46" s="137"/>
      <c r="F46" s="138" t="s">
        <v>26</v>
      </c>
      <c r="G46" s="138"/>
      <c r="H46" s="43" t="s">
        <v>23</v>
      </c>
      <c r="I46" s="42"/>
      <c r="J46" s="45"/>
      <c r="K46" s="42"/>
    </row>
    <row r="47" spans="2:11" s="41" customFormat="1" ht="282.64999999999998" customHeight="1">
      <c r="B47" s="42">
        <v>13</v>
      </c>
      <c r="C47" s="137" t="s">
        <v>195</v>
      </c>
      <c r="D47" s="137"/>
      <c r="E47" s="137"/>
      <c r="F47" s="138" t="s">
        <v>27</v>
      </c>
      <c r="G47" s="138"/>
      <c r="H47" s="43" t="s">
        <v>23</v>
      </c>
      <c r="I47" s="42"/>
      <c r="J47" s="45"/>
      <c r="K47" s="42"/>
    </row>
    <row r="48" spans="2:11" s="41" customFormat="1" ht="166.75" customHeight="1">
      <c r="B48" s="42">
        <v>14</v>
      </c>
      <c r="C48" s="137" t="s">
        <v>196</v>
      </c>
      <c r="D48" s="137"/>
      <c r="E48" s="137"/>
      <c r="F48" s="138" t="s">
        <v>28</v>
      </c>
      <c r="G48" s="138"/>
      <c r="H48" s="43" t="s">
        <v>23</v>
      </c>
      <c r="I48" s="42"/>
      <c r="J48" s="45"/>
      <c r="K48" s="42"/>
    </row>
    <row r="49" spans="2:11" s="41" customFormat="1" ht="270.64999999999998" customHeight="1">
      <c r="B49" s="42">
        <v>15</v>
      </c>
      <c r="C49" s="137" t="s">
        <v>197</v>
      </c>
      <c r="D49" s="137"/>
      <c r="E49" s="137"/>
      <c r="F49" s="138" t="s">
        <v>29</v>
      </c>
      <c r="G49" s="138"/>
      <c r="H49" s="42" t="s">
        <v>10</v>
      </c>
      <c r="I49" s="42"/>
      <c r="J49" s="45"/>
      <c r="K49" s="42"/>
    </row>
    <row r="50" spans="2:11" s="41" customFormat="1" ht="200.5" customHeight="1">
      <c r="B50" s="42">
        <v>16</v>
      </c>
      <c r="C50" s="137" t="s">
        <v>198</v>
      </c>
      <c r="D50" s="137"/>
      <c r="E50" s="137"/>
      <c r="F50" s="138" t="s">
        <v>30</v>
      </c>
      <c r="G50" s="138"/>
      <c r="H50" s="42"/>
      <c r="I50" s="42"/>
      <c r="J50" s="45"/>
      <c r="K50" s="42"/>
    </row>
    <row r="51" spans="2:11" s="41" customFormat="1" ht="52.75" customHeight="1">
      <c r="B51" s="42">
        <v>17</v>
      </c>
      <c r="C51" s="143" t="s">
        <v>126</v>
      </c>
      <c r="D51" s="143"/>
      <c r="E51" s="143"/>
      <c r="F51" s="138" t="s">
        <v>127</v>
      </c>
      <c r="G51" s="138"/>
      <c r="H51" s="46"/>
      <c r="I51" s="42"/>
      <c r="J51" s="45"/>
      <c r="K51" s="42"/>
    </row>
    <row r="52" spans="2:11" s="41" customFormat="1" ht="87" customHeight="1">
      <c r="B52" s="42">
        <v>18</v>
      </c>
      <c r="C52" s="137" t="s">
        <v>199</v>
      </c>
      <c r="D52" s="137"/>
      <c r="E52" s="137"/>
      <c r="F52" s="138" t="s">
        <v>31</v>
      </c>
      <c r="G52" s="138"/>
      <c r="H52" s="42" t="s">
        <v>10</v>
      </c>
      <c r="I52" s="42"/>
      <c r="J52" s="45"/>
      <c r="K52" s="42"/>
    </row>
    <row r="53" spans="2:11" s="41" customFormat="1" ht="163.4" customHeight="1">
      <c r="B53" s="42">
        <v>19</v>
      </c>
      <c r="C53" s="137" t="s">
        <v>200</v>
      </c>
      <c r="D53" s="137"/>
      <c r="E53" s="137"/>
      <c r="F53" s="138" t="s">
        <v>32</v>
      </c>
      <c r="G53" s="138"/>
      <c r="H53" s="42" t="s">
        <v>10</v>
      </c>
      <c r="I53" s="44"/>
      <c r="J53" s="45"/>
      <c r="K53" s="32"/>
    </row>
    <row r="54" spans="2:11" s="41" customFormat="1" ht="122.4" customHeight="1">
      <c r="B54" s="42">
        <v>20</v>
      </c>
      <c r="C54" s="137" t="s">
        <v>201</v>
      </c>
      <c r="D54" s="137"/>
      <c r="E54" s="137"/>
      <c r="F54" s="138" t="s">
        <v>33</v>
      </c>
      <c r="G54" s="138"/>
      <c r="H54" s="42" t="s">
        <v>10</v>
      </c>
      <c r="I54" s="44">
        <f>+J97</f>
        <v>0</v>
      </c>
      <c r="J54" s="45"/>
      <c r="K54" s="42"/>
    </row>
    <row r="55" spans="2:11" s="41" customFormat="1" ht="103.75" customHeight="1">
      <c r="B55" s="42">
        <v>21</v>
      </c>
      <c r="C55" s="137" t="s">
        <v>202</v>
      </c>
      <c r="D55" s="137"/>
      <c r="E55" s="137"/>
      <c r="F55" s="138" t="s">
        <v>34</v>
      </c>
      <c r="G55" s="138"/>
      <c r="H55" s="42" t="s">
        <v>10</v>
      </c>
      <c r="I55" s="44">
        <f>+J106</f>
        <v>0</v>
      </c>
      <c r="J55" s="45"/>
      <c r="K55" s="42"/>
    </row>
    <row r="56" spans="2:11" s="41" customFormat="1" ht="214.75" customHeight="1">
      <c r="B56" s="42">
        <v>22</v>
      </c>
      <c r="C56" s="137" t="s">
        <v>203</v>
      </c>
      <c r="D56" s="137"/>
      <c r="E56" s="137"/>
      <c r="F56" s="138" t="s">
        <v>35</v>
      </c>
      <c r="G56" s="138"/>
      <c r="H56" s="42" t="s">
        <v>10</v>
      </c>
      <c r="I56" s="42"/>
      <c r="J56" s="45"/>
      <c r="K56" s="42"/>
    </row>
    <row r="57" spans="2:11" s="41" customFormat="1" ht="32.15" customHeight="1">
      <c r="B57" s="42">
        <v>23</v>
      </c>
      <c r="C57" s="143" t="s">
        <v>128</v>
      </c>
      <c r="D57" s="143"/>
      <c r="E57" s="143"/>
      <c r="F57" s="138"/>
      <c r="G57" s="138"/>
      <c r="H57" s="35"/>
      <c r="I57" s="42"/>
      <c r="J57" s="45"/>
      <c r="K57" s="42"/>
    </row>
    <row r="58" spans="2:11" s="41" customFormat="1" ht="64.400000000000006" customHeight="1">
      <c r="B58" s="42">
        <v>24</v>
      </c>
      <c r="C58" s="137" t="s">
        <v>204</v>
      </c>
      <c r="D58" s="137"/>
      <c r="E58" s="137"/>
      <c r="F58" s="138" t="s">
        <v>36</v>
      </c>
      <c r="G58" s="138"/>
      <c r="H58" s="42"/>
      <c r="I58" s="42"/>
      <c r="J58" s="45"/>
      <c r="K58" s="33"/>
    </row>
    <row r="59" spans="2:11" s="41" customFormat="1" ht="102.65" customHeight="1">
      <c r="B59" s="42">
        <v>25</v>
      </c>
      <c r="C59" s="137" t="s">
        <v>205</v>
      </c>
      <c r="D59" s="137"/>
      <c r="E59" s="137"/>
      <c r="F59" s="138" t="s">
        <v>37</v>
      </c>
      <c r="G59" s="138"/>
      <c r="H59" s="43" t="s">
        <v>23</v>
      </c>
      <c r="I59" s="44"/>
      <c r="J59" s="45"/>
      <c r="K59" s="32"/>
    </row>
    <row r="60" spans="2:11" s="41" customFormat="1" ht="216.65" customHeight="1">
      <c r="B60" s="42">
        <v>26</v>
      </c>
      <c r="C60" s="137" t="s">
        <v>206</v>
      </c>
      <c r="D60" s="137"/>
      <c r="E60" s="137"/>
      <c r="F60" s="138" t="s">
        <v>38</v>
      </c>
      <c r="G60" s="138"/>
      <c r="H60" s="43" t="s">
        <v>23</v>
      </c>
      <c r="I60" s="44">
        <v>0</v>
      </c>
      <c r="J60" s="45"/>
      <c r="K60" s="42"/>
    </row>
    <row r="61" spans="2:11" s="41" customFormat="1" ht="180.65" customHeight="1">
      <c r="B61" s="42">
        <v>27</v>
      </c>
      <c r="C61" s="137" t="s">
        <v>207</v>
      </c>
      <c r="D61" s="137"/>
      <c r="E61" s="137"/>
      <c r="F61" s="138" t="s">
        <v>39</v>
      </c>
      <c r="G61" s="138"/>
      <c r="H61" s="43" t="s">
        <v>23</v>
      </c>
      <c r="I61" s="42">
        <v>0</v>
      </c>
      <c r="J61" s="45"/>
      <c r="K61" s="42"/>
    </row>
    <row r="62" spans="2:11" s="41" customFormat="1" ht="153" customHeight="1">
      <c r="B62" s="42">
        <v>28</v>
      </c>
      <c r="C62" s="137" t="s">
        <v>40</v>
      </c>
      <c r="D62" s="137"/>
      <c r="E62" s="137"/>
      <c r="F62" s="138" t="s">
        <v>41</v>
      </c>
      <c r="G62" s="138"/>
      <c r="H62" s="43" t="s">
        <v>10</v>
      </c>
      <c r="I62" s="42"/>
      <c r="J62" s="45"/>
      <c r="K62" s="42"/>
    </row>
    <row r="63" spans="2:11" s="41" customFormat="1" ht="111.65" customHeight="1">
      <c r="B63" s="42">
        <v>29</v>
      </c>
      <c r="C63" s="137" t="s">
        <v>208</v>
      </c>
      <c r="D63" s="137"/>
      <c r="E63" s="137"/>
      <c r="F63" s="138" t="s">
        <v>42</v>
      </c>
      <c r="G63" s="138"/>
      <c r="H63" s="43" t="s">
        <v>10</v>
      </c>
      <c r="I63" s="44"/>
      <c r="J63" s="45"/>
      <c r="K63" s="42"/>
    </row>
    <row r="64" spans="2:11" s="41" customFormat="1" ht="241.75" customHeight="1">
      <c r="B64" s="42">
        <v>30</v>
      </c>
      <c r="C64" s="137" t="s">
        <v>209</v>
      </c>
      <c r="D64" s="137"/>
      <c r="E64" s="137"/>
      <c r="F64" s="138" t="s">
        <v>43</v>
      </c>
      <c r="G64" s="138"/>
      <c r="H64" s="43" t="s">
        <v>23</v>
      </c>
      <c r="I64" s="44"/>
      <c r="J64" s="45"/>
      <c r="K64" s="42"/>
    </row>
    <row r="65" spans="2:11" s="41" customFormat="1" ht="249" customHeight="1">
      <c r="B65" s="42">
        <v>31</v>
      </c>
      <c r="C65" s="137" t="s">
        <v>129</v>
      </c>
      <c r="D65" s="137"/>
      <c r="E65" s="137"/>
      <c r="F65" s="138" t="s">
        <v>44</v>
      </c>
      <c r="G65" s="138"/>
      <c r="H65" s="43" t="s">
        <v>45</v>
      </c>
      <c r="I65" s="44"/>
      <c r="J65" s="45"/>
      <c r="K65" s="42"/>
    </row>
    <row r="66" spans="2:11" s="41" customFormat="1" ht="138" customHeight="1">
      <c r="B66" s="42">
        <v>32</v>
      </c>
      <c r="C66" s="137" t="s">
        <v>210</v>
      </c>
      <c r="D66" s="137"/>
      <c r="E66" s="137"/>
      <c r="F66" s="138" t="s">
        <v>46</v>
      </c>
      <c r="G66" s="138"/>
      <c r="H66" s="43" t="s">
        <v>47</v>
      </c>
      <c r="I66" s="44"/>
      <c r="J66" s="45"/>
      <c r="K66" s="42"/>
    </row>
    <row r="67" spans="2:11" s="41" customFormat="1" ht="166.75" customHeight="1">
      <c r="B67" s="42">
        <v>33</v>
      </c>
      <c r="C67" s="137" t="s">
        <v>211</v>
      </c>
      <c r="D67" s="137"/>
      <c r="E67" s="137"/>
      <c r="F67" s="138" t="s">
        <v>48</v>
      </c>
      <c r="G67" s="138"/>
      <c r="H67" s="43" t="s">
        <v>45</v>
      </c>
      <c r="I67" s="44"/>
      <c r="J67" s="45"/>
      <c r="K67" s="42"/>
    </row>
    <row r="68" spans="2:11" s="41" customFormat="1" ht="165" customHeight="1">
      <c r="B68" s="42">
        <v>34</v>
      </c>
      <c r="C68" s="137" t="s">
        <v>212</v>
      </c>
      <c r="D68" s="137"/>
      <c r="E68" s="137"/>
      <c r="F68" s="138" t="s">
        <v>49</v>
      </c>
      <c r="G68" s="138"/>
      <c r="H68" s="43" t="s">
        <v>21</v>
      </c>
      <c r="I68" s="42"/>
      <c r="J68" s="45"/>
      <c r="K68" s="42"/>
    </row>
    <row r="69" spans="2:11" s="41" customFormat="1" ht="409.5" customHeight="1">
      <c r="B69" s="42">
        <v>35</v>
      </c>
      <c r="C69" s="137" t="s">
        <v>213</v>
      </c>
      <c r="D69" s="137"/>
      <c r="E69" s="137"/>
      <c r="F69" s="138" t="s">
        <v>50</v>
      </c>
      <c r="G69" s="138"/>
      <c r="H69" s="43" t="s">
        <v>17</v>
      </c>
      <c r="I69" s="42"/>
      <c r="J69" s="45"/>
      <c r="K69" s="42"/>
    </row>
    <row r="70" spans="2:11" s="41" customFormat="1" ht="201" customHeight="1">
      <c r="B70" s="42">
        <v>36</v>
      </c>
      <c r="C70" s="137" t="s">
        <v>214</v>
      </c>
      <c r="D70" s="137"/>
      <c r="E70" s="137"/>
      <c r="F70" s="138" t="s">
        <v>51</v>
      </c>
      <c r="G70" s="138"/>
      <c r="H70" s="42" t="s">
        <v>14</v>
      </c>
      <c r="I70" s="42"/>
      <c r="J70" s="45"/>
      <c r="K70" s="42"/>
    </row>
    <row r="71" spans="2:11" s="41" customFormat="1" ht="201" customHeight="1">
      <c r="B71" s="42">
        <v>37</v>
      </c>
      <c r="C71" s="137" t="s">
        <v>215</v>
      </c>
      <c r="D71" s="137"/>
      <c r="E71" s="137"/>
      <c r="F71" s="138" t="s">
        <v>52</v>
      </c>
      <c r="G71" s="138"/>
      <c r="H71" s="42" t="s">
        <v>14</v>
      </c>
      <c r="I71" s="42"/>
      <c r="J71" s="45"/>
      <c r="K71" s="42"/>
    </row>
    <row r="72" spans="2:11" s="41" customFormat="1" ht="141" customHeight="1">
      <c r="B72" s="42">
        <v>38</v>
      </c>
      <c r="C72" s="137" t="s">
        <v>53</v>
      </c>
      <c r="D72" s="137"/>
      <c r="E72" s="137"/>
      <c r="F72" s="144" t="s">
        <v>54</v>
      </c>
      <c r="G72" s="144"/>
      <c r="H72" s="42" t="s">
        <v>14</v>
      </c>
      <c r="I72" s="39"/>
      <c r="J72" s="45"/>
      <c r="K72" s="42"/>
    </row>
    <row r="73" spans="2:11" s="41" customFormat="1" ht="228.65" customHeight="1">
      <c r="B73" s="42">
        <v>39</v>
      </c>
      <c r="C73" s="137" t="s">
        <v>55</v>
      </c>
      <c r="D73" s="137"/>
      <c r="E73" s="137"/>
      <c r="F73" s="144" t="s">
        <v>56</v>
      </c>
      <c r="G73" s="144"/>
      <c r="H73" s="42" t="s">
        <v>14</v>
      </c>
      <c r="I73" s="39"/>
      <c r="J73" s="45"/>
      <c r="K73" s="42"/>
    </row>
    <row r="74" spans="2:11" s="41" customFormat="1" ht="228.65" customHeight="1">
      <c r="B74" s="42">
        <v>40</v>
      </c>
      <c r="C74" s="145" t="s">
        <v>130</v>
      </c>
      <c r="D74" s="145"/>
      <c r="E74" s="145"/>
      <c r="F74" s="144" t="s">
        <v>58</v>
      </c>
      <c r="G74" s="144"/>
      <c r="H74" s="42" t="s">
        <v>59</v>
      </c>
      <c r="I74" s="39"/>
      <c r="J74" s="45"/>
      <c r="K74" s="42"/>
    </row>
    <row r="75" spans="2:11" s="41" customFormat="1" ht="228.65" customHeight="1">
      <c r="B75" s="42">
        <v>41</v>
      </c>
      <c r="C75" s="137" t="s">
        <v>60</v>
      </c>
      <c r="D75" s="137"/>
      <c r="E75" s="137"/>
      <c r="F75" s="138" t="s">
        <v>61</v>
      </c>
      <c r="G75" s="138"/>
      <c r="H75" s="32" t="s">
        <v>62</v>
      </c>
      <c r="I75" s="42"/>
      <c r="J75" s="45"/>
      <c r="K75" s="42"/>
    </row>
    <row r="76" spans="2:11" s="41" customFormat="1" ht="201" customHeight="1">
      <c r="B76" s="42">
        <v>42</v>
      </c>
      <c r="C76" s="145" t="s">
        <v>63</v>
      </c>
      <c r="D76" s="145"/>
      <c r="E76" s="145"/>
      <c r="F76" s="138" t="s">
        <v>64</v>
      </c>
      <c r="G76" s="138"/>
      <c r="H76" s="32" t="s">
        <v>62</v>
      </c>
      <c r="I76" s="42"/>
      <c r="J76" s="45"/>
      <c r="K76" s="42"/>
    </row>
    <row r="77" spans="2:11" s="41" customFormat="1" ht="145.65" customHeight="1">
      <c r="B77" s="42">
        <v>43</v>
      </c>
      <c r="C77" s="137" t="s">
        <v>131</v>
      </c>
      <c r="D77" s="137"/>
      <c r="E77" s="137"/>
      <c r="F77" s="138" t="s">
        <v>64</v>
      </c>
      <c r="G77" s="138"/>
      <c r="H77" s="32" t="s">
        <v>23</v>
      </c>
      <c r="I77" s="42"/>
      <c r="J77" s="45"/>
      <c r="K77" s="42"/>
    </row>
    <row r="78" spans="2:11" s="41" customFormat="1" ht="161.5" customHeight="1">
      <c r="B78" s="42">
        <v>44</v>
      </c>
      <c r="C78" s="137" t="s">
        <v>132</v>
      </c>
      <c r="D78" s="137"/>
      <c r="E78" s="137"/>
      <c r="F78" s="138" t="s">
        <v>67</v>
      </c>
      <c r="G78" s="138"/>
      <c r="H78" s="32" t="s">
        <v>14</v>
      </c>
      <c r="I78" s="42"/>
      <c r="J78" s="45"/>
      <c r="K78" s="42"/>
    </row>
    <row r="79" spans="2:11" s="41" customFormat="1" ht="161.5" customHeight="1">
      <c r="B79" s="42">
        <v>45</v>
      </c>
      <c r="C79" s="137" t="s">
        <v>72</v>
      </c>
      <c r="D79" s="137"/>
      <c r="E79" s="137"/>
      <c r="F79" s="138" t="s">
        <v>73</v>
      </c>
      <c r="G79" s="138"/>
      <c r="H79" s="32" t="s">
        <v>68</v>
      </c>
      <c r="I79" s="44">
        <f>+J111</f>
        <v>0</v>
      </c>
      <c r="J79" s="45"/>
      <c r="K79" s="42"/>
    </row>
    <row r="80" spans="2:11" s="41" customFormat="1" ht="136.4" customHeight="1">
      <c r="B80" s="42">
        <v>46</v>
      </c>
      <c r="C80" s="137" t="s">
        <v>133</v>
      </c>
      <c r="D80" s="137"/>
      <c r="E80" s="137"/>
      <c r="F80" s="138" t="s">
        <v>93</v>
      </c>
      <c r="G80" s="138"/>
      <c r="H80" s="32" t="s">
        <v>14</v>
      </c>
      <c r="I80" s="44">
        <f>+J103</f>
        <v>0</v>
      </c>
      <c r="J80" s="45"/>
      <c r="K80" s="42"/>
    </row>
    <row r="81" spans="2:11" s="41" customFormat="1" ht="168" customHeight="1">
      <c r="B81" s="42">
        <v>47</v>
      </c>
      <c r="C81" s="137" t="s">
        <v>76</v>
      </c>
      <c r="D81" s="137"/>
      <c r="E81" s="137"/>
      <c r="F81" s="138" t="s">
        <v>77</v>
      </c>
      <c r="G81" s="138"/>
      <c r="H81" s="32" t="s">
        <v>59</v>
      </c>
      <c r="I81" s="44"/>
      <c r="J81" s="45"/>
      <c r="K81" s="42">
        <v>0</v>
      </c>
    </row>
    <row r="82" spans="2:11" s="41" customFormat="1" ht="176.4" customHeight="1">
      <c r="B82" s="42">
        <v>48</v>
      </c>
      <c r="C82" s="137" t="s">
        <v>134</v>
      </c>
      <c r="D82" s="137"/>
      <c r="E82" s="137"/>
      <c r="F82" s="146" t="s">
        <v>70</v>
      </c>
      <c r="G82" s="147"/>
      <c r="H82" s="31" t="s">
        <v>135</v>
      </c>
      <c r="I82" s="47"/>
      <c r="J82" s="47"/>
      <c r="K82" s="47"/>
    </row>
    <row r="83" spans="2:11" s="41" customFormat="1" ht="162.65" customHeight="1">
      <c r="B83" s="42">
        <v>49</v>
      </c>
      <c r="C83" s="145" t="s">
        <v>74</v>
      </c>
      <c r="D83" s="145"/>
      <c r="E83" s="145"/>
      <c r="F83" s="146" t="s">
        <v>136</v>
      </c>
      <c r="G83" s="147"/>
      <c r="H83" s="31" t="s">
        <v>12</v>
      </c>
      <c r="I83" s="31"/>
      <c r="J83" s="31"/>
      <c r="K83" s="31"/>
    </row>
    <row r="84" spans="2:11" s="41" customFormat="1" ht="196.4" customHeight="1">
      <c r="B84" s="42">
        <v>50</v>
      </c>
      <c r="C84" s="145" t="s">
        <v>82</v>
      </c>
      <c r="D84" s="145"/>
      <c r="E84" s="145"/>
      <c r="F84" s="146" t="s">
        <v>95</v>
      </c>
      <c r="G84" s="147"/>
      <c r="H84" s="31" t="s">
        <v>135</v>
      </c>
      <c r="I84" s="31"/>
      <c r="J84" s="31"/>
      <c r="K84" s="31"/>
    </row>
    <row r="85" spans="2:11" s="41" customFormat="1" ht="23">
      <c r="B85" s="149" t="s">
        <v>137</v>
      </c>
      <c r="C85" s="150"/>
      <c r="D85" s="151"/>
      <c r="E85" s="48" t="s">
        <v>138</v>
      </c>
      <c r="F85" s="48"/>
      <c r="G85" s="48" t="s">
        <v>139</v>
      </c>
      <c r="H85" s="48" t="s">
        <v>140</v>
      </c>
      <c r="I85" s="46" t="s">
        <v>141</v>
      </c>
      <c r="J85" s="48" t="s">
        <v>4</v>
      </c>
      <c r="K85" s="48" t="s">
        <v>3</v>
      </c>
    </row>
    <row r="86" spans="2:11" s="41" customFormat="1" ht="23">
      <c r="B86" s="46"/>
      <c r="C86" s="46"/>
      <c r="D86" s="46"/>
      <c r="E86" s="48"/>
      <c r="F86" s="48"/>
      <c r="G86" s="48"/>
      <c r="H86" s="48"/>
      <c r="I86" s="46"/>
      <c r="J86" s="48"/>
      <c r="K86" s="48"/>
    </row>
    <row r="87" spans="2:11" s="41" customFormat="1" ht="14.4" customHeight="1">
      <c r="B87" s="49"/>
      <c r="C87" s="46"/>
      <c r="D87" s="46"/>
      <c r="E87" s="48"/>
      <c r="F87" s="48"/>
      <c r="G87" s="48"/>
      <c r="H87" s="48"/>
      <c r="I87" s="46"/>
      <c r="J87" s="48"/>
      <c r="K87" s="48"/>
    </row>
    <row r="88" spans="2:11" s="41" customFormat="1" ht="23">
      <c r="B88" s="143" t="s">
        <v>142</v>
      </c>
      <c r="C88" s="143"/>
      <c r="D88" s="143"/>
      <c r="E88" s="143"/>
      <c r="F88" s="50"/>
      <c r="G88" s="50"/>
      <c r="H88" s="50"/>
      <c r="I88" s="43"/>
      <c r="J88" s="49"/>
      <c r="K88" s="48"/>
    </row>
    <row r="89" spans="2:11" s="41" customFormat="1" ht="23">
      <c r="B89" s="148" t="s">
        <v>120</v>
      </c>
      <c r="C89" s="148"/>
      <c r="D89" s="148"/>
      <c r="E89" s="46">
        <v>0</v>
      </c>
      <c r="F89" s="50"/>
      <c r="G89" s="43"/>
      <c r="H89" s="43"/>
      <c r="I89" s="51"/>
      <c r="J89" s="52">
        <f>I89*H89*G89*E89</f>
        <v>0</v>
      </c>
      <c r="K89" s="48"/>
    </row>
    <row r="90" spans="2:11" s="41" customFormat="1" ht="23">
      <c r="B90" s="152" t="s">
        <v>143</v>
      </c>
      <c r="C90" s="152"/>
      <c r="D90" s="152"/>
      <c r="E90" s="40"/>
      <c r="F90" s="50"/>
      <c r="G90" s="50"/>
      <c r="H90" s="50"/>
      <c r="I90" s="51"/>
      <c r="J90" s="52">
        <f>SUM(J89:J89)</f>
        <v>0</v>
      </c>
      <c r="K90" s="43" t="s">
        <v>17</v>
      </c>
    </row>
    <row r="91" spans="2:11" s="41" customFormat="1" ht="23">
      <c r="B91" s="43"/>
      <c r="C91" s="53"/>
      <c r="D91" s="43"/>
      <c r="E91" s="40"/>
      <c r="F91" s="50"/>
      <c r="G91" s="50"/>
      <c r="H91" s="50"/>
      <c r="I91" s="51"/>
      <c r="J91" s="43"/>
      <c r="K91" s="43"/>
    </row>
    <row r="92" spans="2:11" s="41" customFormat="1">
      <c r="B92" s="33"/>
      <c r="C92" s="32"/>
      <c r="D92" s="32"/>
      <c r="E92" s="34"/>
      <c r="F92" s="34"/>
      <c r="G92" s="34"/>
      <c r="H92" s="34"/>
      <c r="I92" s="32"/>
      <c r="J92" s="34"/>
      <c r="K92" s="33"/>
    </row>
    <row r="93" spans="2:11" s="41" customFormat="1">
      <c r="B93" s="155" t="s">
        <v>305</v>
      </c>
      <c r="C93" s="155"/>
      <c r="D93" s="155"/>
      <c r="E93" s="54"/>
      <c r="F93" s="54"/>
      <c r="G93" s="34"/>
      <c r="H93" s="34"/>
      <c r="I93" s="32"/>
      <c r="J93" s="34"/>
      <c r="K93" s="33"/>
    </row>
    <row r="94" spans="2:11" s="41" customFormat="1">
      <c r="B94" s="154" t="s">
        <v>144</v>
      </c>
      <c r="C94" s="154"/>
      <c r="D94" s="154"/>
      <c r="E94" s="55"/>
      <c r="F94" s="55"/>
      <c r="G94" s="34"/>
      <c r="H94" s="34"/>
      <c r="I94" s="32"/>
      <c r="J94" s="56">
        <f>+J21</f>
        <v>0</v>
      </c>
      <c r="K94" s="33"/>
    </row>
    <row r="95" spans="2:11" s="41" customFormat="1">
      <c r="B95" s="154" t="s">
        <v>145</v>
      </c>
      <c r="C95" s="154"/>
      <c r="D95" s="154"/>
      <c r="E95" s="55"/>
      <c r="F95" s="55"/>
      <c r="G95" s="34"/>
      <c r="H95" s="34"/>
      <c r="I95" s="32"/>
      <c r="J95" s="56">
        <v>0</v>
      </c>
      <c r="K95" s="33"/>
    </row>
    <row r="96" spans="2:11" s="41" customFormat="1">
      <c r="B96" s="153" t="s">
        <v>143</v>
      </c>
      <c r="C96" s="153"/>
      <c r="D96" s="153"/>
      <c r="E96" s="55"/>
      <c r="F96" s="55"/>
      <c r="G96" s="34"/>
      <c r="H96" s="34"/>
      <c r="I96" s="32"/>
      <c r="J96" s="56">
        <f>SUM(J94:J95)</f>
        <v>0</v>
      </c>
      <c r="K96" s="32"/>
    </row>
    <row r="97" spans="1:30" s="41" customFormat="1">
      <c r="B97" s="153" t="s">
        <v>143</v>
      </c>
      <c r="C97" s="153"/>
      <c r="D97" s="153"/>
      <c r="E97" s="55"/>
      <c r="F97" s="55"/>
      <c r="G97" s="34"/>
      <c r="H97" s="34"/>
      <c r="I97" s="32"/>
      <c r="J97" s="56">
        <f>ROUND(J96,0)</f>
        <v>0</v>
      </c>
      <c r="K97" s="32" t="s">
        <v>10</v>
      </c>
    </row>
    <row r="98" spans="1:30" s="41" customFormat="1">
      <c r="B98" s="155"/>
      <c r="C98" s="155"/>
      <c r="D98" s="155"/>
      <c r="E98" s="24"/>
      <c r="F98" s="34"/>
      <c r="G98" s="34"/>
      <c r="H98" s="34"/>
      <c r="I98" s="39"/>
      <c r="J98" s="32"/>
      <c r="K98" s="32"/>
    </row>
    <row r="99" spans="1:30" s="41" customFormat="1">
      <c r="B99" s="155" t="s">
        <v>309</v>
      </c>
      <c r="C99" s="155"/>
      <c r="D99" s="155"/>
      <c r="E99" s="54"/>
      <c r="F99" s="54"/>
      <c r="G99" s="34"/>
      <c r="H99" s="34"/>
      <c r="I99" s="32"/>
      <c r="J99" s="34"/>
      <c r="K99" s="33"/>
    </row>
    <row r="100" spans="1:30" s="41" customFormat="1">
      <c r="B100" s="154" t="s">
        <v>144</v>
      </c>
      <c r="C100" s="154"/>
      <c r="D100" s="154"/>
      <c r="E100" s="55"/>
      <c r="F100" s="55"/>
      <c r="G100" s="34"/>
      <c r="H100" s="34"/>
      <c r="I100" s="32"/>
      <c r="J100" s="56">
        <f>+J22</f>
        <v>0</v>
      </c>
      <c r="K100" s="33"/>
    </row>
    <row r="101" spans="1:30" s="41" customFormat="1">
      <c r="B101" s="154" t="s">
        <v>145</v>
      </c>
      <c r="C101" s="154"/>
      <c r="D101" s="154"/>
      <c r="E101" s="55"/>
      <c r="F101" s="55"/>
      <c r="G101" s="34"/>
      <c r="H101" s="34"/>
      <c r="I101" s="32"/>
      <c r="J101" s="56">
        <f>+J100*0.1</f>
        <v>0</v>
      </c>
      <c r="K101" s="33"/>
    </row>
    <row r="102" spans="1:30" s="41" customFormat="1">
      <c r="B102" s="153" t="s">
        <v>143</v>
      </c>
      <c r="C102" s="153"/>
      <c r="D102" s="153"/>
      <c r="E102" s="55"/>
      <c r="F102" s="55"/>
      <c r="G102" s="34"/>
      <c r="H102" s="34"/>
      <c r="I102" s="32"/>
      <c r="J102" s="56">
        <f>SUM(J100:J101)</f>
        <v>0</v>
      </c>
      <c r="K102" s="32"/>
    </row>
    <row r="103" spans="1:30" s="41" customFormat="1">
      <c r="B103" s="153" t="s">
        <v>143</v>
      </c>
      <c r="C103" s="153"/>
      <c r="D103" s="153"/>
      <c r="E103" s="55"/>
      <c r="F103" s="55"/>
      <c r="G103" s="34"/>
      <c r="H103" s="34"/>
      <c r="I103" s="32"/>
      <c r="J103" s="56">
        <f>ROUND(J102,0)</f>
        <v>0</v>
      </c>
      <c r="K103" s="32" t="s">
        <v>21</v>
      </c>
    </row>
    <row r="104" spans="1:30" s="41" customFormat="1">
      <c r="B104" s="154"/>
      <c r="C104" s="154"/>
      <c r="D104" s="154"/>
      <c r="E104" s="24"/>
      <c r="F104" s="24"/>
      <c r="G104" s="34"/>
      <c r="H104" s="34"/>
      <c r="I104" s="32"/>
      <c r="J104" s="56"/>
    </row>
    <row r="105" spans="1:30" s="41" customFormat="1">
      <c r="B105" s="154"/>
      <c r="C105" s="154"/>
      <c r="D105" s="154"/>
      <c r="E105" s="24"/>
      <c r="F105" s="24"/>
      <c r="G105" s="141"/>
      <c r="H105" s="141"/>
      <c r="I105" s="141"/>
      <c r="J105" s="56"/>
      <c r="K105" s="33"/>
    </row>
    <row r="106" spans="1:30" s="41" customFormat="1">
      <c r="B106" s="154"/>
      <c r="C106" s="154"/>
      <c r="D106" s="154"/>
      <c r="E106" s="54"/>
      <c r="F106" s="54"/>
      <c r="G106" s="54"/>
      <c r="H106" s="34"/>
      <c r="I106" s="32"/>
      <c r="J106" s="56"/>
      <c r="K106" s="33"/>
    </row>
    <row r="107" spans="1:30">
      <c r="B107" s="33"/>
      <c r="C107" s="32"/>
      <c r="D107" s="32"/>
      <c r="E107" s="34"/>
      <c r="F107" s="34"/>
      <c r="G107" s="34"/>
      <c r="H107" s="34"/>
      <c r="I107" s="32"/>
      <c r="J107" s="34"/>
      <c r="K107" s="34"/>
    </row>
    <row r="108" spans="1:30">
      <c r="B108" s="155"/>
      <c r="C108" s="155"/>
      <c r="D108" s="155"/>
      <c r="E108" s="24"/>
      <c r="F108" s="24"/>
      <c r="G108" s="34"/>
      <c r="H108" s="34"/>
      <c r="I108" s="32"/>
      <c r="J108" s="34"/>
      <c r="K108" s="34"/>
    </row>
    <row r="109" spans="1:30">
      <c r="B109" s="154"/>
      <c r="C109" s="154"/>
      <c r="D109" s="154"/>
      <c r="E109" s="24"/>
      <c r="F109" s="24"/>
      <c r="G109" s="141"/>
      <c r="H109" s="141"/>
      <c r="I109" s="141"/>
      <c r="J109" s="56"/>
      <c r="K109" s="32"/>
    </row>
    <row r="110" spans="1:30" s="34" customFormat="1">
      <c r="A110" s="58"/>
      <c r="B110" s="33"/>
      <c r="C110" s="32"/>
      <c r="D110" s="32"/>
      <c r="I110" s="32"/>
      <c r="J110" s="56"/>
      <c r="L110" s="23"/>
      <c r="M110" s="23"/>
      <c r="N110" s="23"/>
      <c r="O110" s="23"/>
      <c r="P110" s="23"/>
      <c r="Q110" s="23"/>
      <c r="R110" s="23"/>
      <c r="S110" s="23"/>
      <c r="T110" s="23"/>
      <c r="U110" s="23"/>
      <c r="V110" s="23"/>
      <c r="W110" s="23"/>
      <c r="X110" s="23"/>
      <c r="Y110" s="23"/>
      <c r="Z110" s="23"/>
      <c r="AA110" s="23"/>
      <c r="AB110" s="23"/>
      <c r="AC110" s="23"/>
      <c r="AD110" s="23"/>
    </row>
    <row r="111" spans="1:30" s="34" customFormat="1">
      <c r="A111" s="58"/>
      <c r="B111" s="33"/>
      <c r="C111" s="32"/>
      <c r="D111" s="32"/>
      <c r="I111" s="32"/>
      <c r="J111" s="56"/>
      <c r="K111" s="32"/>
      <c r="L111" s="23"/>
      <c r="M111" s="23"/>
      <c r="N111" s="23"/>
      <c r="O111" s="23"/>
      <c r="P111" s="23"/>
      <c r="Q111" s="23"/>
      <c r="R111" s="23"/>
      <c r="S111" s="23"/>
      <c r="T111" s="23"/>
      <c r="U111" s="23"/>
      <c r="V111" s="23"/>
      <c r="W111" s="23"/>
      <c r="X111" s="23"/>
      <c r="Y111" s="23"/>
      <c r="Z111" s="23"/>
      <c r="AA111" s="23"/>
      <c r="AB111" s="23"/>
      <c r="AC111" s="23"/>
      <c r="AD111" s="23"/>
    </row>
    <row r="112" spans="1:30">
      <c r="J112" s="56"/>
    </row>
  </sheetData>
  <mergeCells count="137">
    <mergeCell ref="B109:D109"/>
    <mergeCell ref="G109:I109"/>
    <mergeCell ref="B103:D103"/>
    <mergeCell ref="B104:D104"/>
    <mergeCell ref="B105:D105"/>
    <mergeCell ref="G105:I105"/>
    <mergeCell ref="B106:D106"/>
    <mergeCell ref="B108:D108"/>
    <mergeCell ref="B97:D97"/>
    <mergeCell ref="B98:D98"/>
    <mergeCell ref="B99:D99"/>
    <mergeCell ref="B100:D100"/>
    <mergeCell ref="B101:D101"/>
    <mergeCell ref="B102:D102"/>
    <mergeCell ref="B89:D89"/>
    <mergeCell ref="B90:D90"/>
    <mergeCell ref="B93:D93"/>
    <mergeCell ref="B94:D94"/>
    <mergeCell ref="B95:D95"/>
    <mergeCell ref="B96:D96"/>
    <mergeCell ref="C83:E83"/>
    <mergeCell ref="F83:G83"/>
    <mergeCell ref="C84:E84"/>
    <mergeCell ref="F84:G84"/>
    <mergeCell ref="B85:D85"/>
    <mergeCell ref="B88:E88"/>
    <mergeCell ref="C80:E80"/>
    <mergeCell ref="F80:G80"/>
    <mergeCell ref="C81:E81"/>
    <mergeCell ref="F81:G81"/>
    <mergeCell ref="C82:E82"/>
    <mergeCell ref="F82:G82"/>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8:E38"/>
    <mergeCell ref="F38:G38"/>
    <mergeCell ref="C39:E39"/>
    <mergeCell ref="F39:G39"/>
    <mergeCell ref="C40:E40"/>
    <mergeCell ref="F40:G40"/>
    <mergeCell ref="C35:E35"/>
    <mergeCell ref="F35:G35"/>
    <mergeCell ref="C36:E36"/>
    <mergeCell ref="F36:G36"/>
    <mergeCell ref="C37:E37"/>
    <mergeCell ref="F37:G37"/>
    <mergeCell ref="B15:K15"/>
    <mergeCell ref="C25:D25"/>
    <mergeCell ref="C26:D26"/>
    <mergeCell ref="C27:D27"/>
    <mergeCell ref="B32:J32"/>
    <mergeCell ref="C34:E34"/>
    <mergeCell ref="F34:G34"/>
    <mergeCell ref="E9:K9"/>
    <mergeCell ref="B13:B14"/>
    <mergeCell ref="C13:C14"/>
    <mergeCell ref="D13:D14"/>
    <mergeCell ref="E13:E14"/>
    <mergeCell ref="G13:I13"/>
    <mergeCell ref="J13:J14"/>
    <mergeCell ref="K13:K14"/>
  </mergeCell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19058C-2220-4ADC-A821-C818D577102F}">
  <sheetPr>
    <tabColor rgb="FFFFFF00"/>
  </sheetPr>
  <dimension ref="A2:AD112"/>
  <sheetViews>
    <sheetView zoomScale="66" workbookViewId="0">
      <selection activeCell="I36" sqref="I36"/>
    </sheetView>
  </sheetViews>
  <sheetFormatPr defaultColWidth="8.90625" defaultRowHeight="21.5"/>
  <cols>
    <col min="1" max="1" width="8.90625" style="23"/>
    <col min="2" max="2" width="29.90625" style="22" customWidth="1"/>
    <col min="3" max="3" width="21.90625" style="21" customWidth="1"/>
    <col min="4" max="4" width="23.453125" style="21" customWidth="1"/>
    <col min="5" max="5" width="47.08984375" style="23" customWidth="1"/>
    <col min="6" max="6" width="14.90625" style="23" customWidth="1"/>
    <col min="7" max="7" width="12.90625" style="23" customWidth="1"/>
    <col min="8" max="8" width="13.54296875" style="23" customWidth="1"/>
    <col min="9" max="9" width="14.90625" style="23" customWidth="1"/>
    <col min="10" max="10" width="19.90625" style="23" customWidth="1"/>
    <col min="11" max="11" width="35" style="22" customWidth="1"/>
    <col min="12" max="16384" width="8.90625" style="23"/>
  </cols>
  <sheetData>
    <row r="2" spans="2:11" ht="42" customHeight="1">
      <c r="B2" s="24" t="s">
        <v>99</v>
      </c>
      <c r="C2" s="36" t="s">
        <v>251</v>
      </c>
    </row>
    <row r="3" spans="2:11" ht="21" customHeight="1">
      <c r="B3" s="24" t="s">
        <v>100</v>
      </c>
      <c r="C3" s="25"/>
      <c r="E3" s="23" t="s">
        <v>260</v>
      </c>
      <c r="F3" s="23">
        <f>3*11</f>
        <v>33</v>
      </c>
    </row>
    <row r="4" spans="2:11" ht="21" customHeight="1">
      <c r="B4" s="24" t="s">
        <v>101</v>
      </c>
      <c r="C4" s="32" t="s">
        <v>216</v>
      </c>
    </row>
    <row r="5" spans="2:11" ht="21" customHeight="1">
      <c r="B5" s="24" t="s">
        <v>102</v>
      </c>
      <c r="C5" s="25" t="s">
        <v>325</v>
      </c>
    </row>
    <row r="6" spans="2:11" ht="21" customHeight="1">
      <c r="B6" s="24" t="s">
        <v>103</v>
      </c>
      <c r="C6" s="25"/>
    </row>
    <row r="7" spans="2:11" ht="21" customHeight="1">
      <c r="B7" s="24" t="s">
        <v>104</v>
      </c>
      <c r="C7" s="25">
        <v>3</v>
      </c>
    </row>
    <row r="8" spans="2:11" ht="21" customHeight="1">
      <c r="B8" s="24" t="s">
        <v>105</v>
      </c>
      <c r="C8" s="25" t="s">
        <v>317</v>
      </c>
    </row>
    <row r="9" spans="2:11" ht="41.4" customHeight="1">
      <c r="B9" s="26" t="s">
        <v>106</v>
      </c>
      <c r="C9" s="25">
        <f>C7+1</f>
        <v>4</v>
      </c>
      <c r="E9" s="135"/>
      <c r="F9" s="135"/>
      <c r="G9" s="135"/>
      <c r="H9" s="135"/>
      <c r="I9" s="135"/>
      <c r="J9" s="135"/>
      <c r="K9" s="135"/>
    </row>
    <row r="10" spans="2:11" ht="21" customHeight="1">
      <c r="B10" s="24" t="s">
        <v>107</v>
      </c>
      <c r="C10" s="25" t="s">
        <v>217</v>
      </c>
      <c r="J10" s="27"/>
    </row>
    <row r="11" spans="2:11" ht="21" customHeight="1">
      <c r="B11" s="24" t="s">
        <v>108</v>
      </c>
      <c r="C11" s="25" t="s">
        <v>218</v>
      </c>
    </row>
    <row r="12" spans="2:11">
      <c r="B12" s="28"/>
      <c r="C12" s="29"/>
    </row>
    <row r="13" spans="2:11" ht="15" customHeight="1">
      <c r="B13" s="136" t="s">
        <v>109</v>
      </c>
      <c r="C13" s="136" t="s">
        <v>110</v>
      </c>
      <c r="D13" s="136" t="s">
        <v>111</v>
      </c>
      <c r="E13" s="136" t="s">
        <v>112</v>
      </c>
      <c r="F13" s="30"/>
      <c r="G13" s="136" t="s">
        <v>113</v>
      </c>
      <c r="H13" s="136"/>
      <c r="I13" s="136"/>
      <c r="J13" s="136" t="s">
        <v>114</v>
      </c>
      <c r="K13" s="136" t="s">
        <v>115</v>
      </c>
    </row>
    <row r="14" spans="2:11" ht="15" customHeight="1">
      <c r="B14" s="136"/>
      <c r="C14" s="136"/>
      <c r="D14" s="136"/>
      <c r="E14" s="136"/>
      <c r="F14" s="30" t="s">
        <v>116</v>
      </c>
      <c r="G14" s="30" t="s">
        <v>117</v>
      </c>
      <c r="H14" s="30" t="s">
        <v>118</v>
      </c>
      <c r="I14" s="30" t="s">
        <v>119</v>
      </c>
      <c r="J14" s="136"/>
      <c r="K14" s="136"/>
    </row>
    <row r="15" spans="2:11" ht="18.649999999999999" customHeight="1">
      <c r="B15" s="132" t="s">
        <v>120</v>
      </c>
      <c r="C15" s="132"/>
      <c r="D15" s="132"/>
      <c r="E15" s="132"/>
      <c r="F15" s="132"/>
      <c r="G15" s="132"/>
      <c r="H15" s="132"/>
      <c r="I15" s="132"/>
      <c r="J15" s="132"/>
      <c r="K15" s="132"/>
    </row>
    <row r="16" spans="2:11">
      <c r="B16" s="31"/>
      <c r="C16" s="32"/>
      <c r="D16" s="32"/>
      <c r="E16" s="32"/>
      <c r="F16" s="32"/>
      <c r="G16" s="32"/>
      <c r="H16" s="32"/>
      <c r="I16" s="33"/>
      <c r="J16" s="32"/>
      <c r="K16" s="32"/>
    </row>
    <row r="17" spans="2:11">
      <c r="B17" s="33"/>
      <c r="C17" s="32"/>
      <c r="D17" s="32"/>
      <c r="E17" s="34"/>
      <c r="F17" s="32"/>
      <c r="G17" s="32"/>
      <c r="H17" s="34"/>
      <c r="I17" s="34"/>
      <c r="J17" s="32"/>
      <c r="K17" s="33"/>
    </row>
    <row r="18" spans="2:11">
      <c r="B18" s="33"/>
      <c r="C18" s="32"/>
      <c r="D18" s="32"/>
      <c r="E18" s="34"/>
      <c r="F18" s="32"/>
      <c r="G18" s="32"/>
      <c r="H18" s="34"/>
      <c r="I18" s="34"/>
      <c r="J18" s="32"/>
      <c r="K18" s="33"/>
    </row>
    <row r="19" spans="2:11">
      <c r="B19" s="33"/>
      <c r="C19" s="32"/>
      <c r="D19" s="32"/>
      <c r="E19" s="34"/>
      <c r="F19" s="32"/>
      <c r="G19" s="32"/>
      <c r="H19" s="34"/>
      <c r="I19" s="34"/>
      <c r="J19" s="32"/>
      <c r="K19" s="33"/>
    </row>
    <row r="20" spans="2:11" ht="22.5" customHeight="1">
      <c r="B20" s="35" t="s">
        <v>121</v>
      </c>
      <c r="C20" s="25"/>
      <c r="D20" s="25"/>
      <c r="E20" s="36"/>
      <c r="F20" s="36"/>
      <c r="G20" s="37"/>
      <c r="H20" s="34"/>
      <c r="I20" s="30"/>
      <c r="J20" s="38"/>
      <c r="K20" s="33"/>
    </row>
    <row r="21" spans="2:11" ht="22.5" customHeight="1">
      <c r="B21" s="35"/>
      <c r="C21" s="36" t="s">
        <v>31</v>
      </c>
      <c r="D21" s="31"/>
      <c r="E21" s="36"/>
      <c r="F21" s="36"/>
      <c r="G21" s="37"/>
      <c r="H21" s="34"/>
      <c r="I21" s="25" t="s">
        <v>10</v>
      </c>
      <c r="J21" s="38">
        <f>+J16</f>
        <v>0</v>
      </c>
      <c r="K21" s="33"/>
    </row>
    <row r="22" spans="2:11" ht="22.5" customHeight="1">
      <c r="B22" s="35"/>
      <c r="C22" s="78" t="s">
        <v>225</v>
      </c>
      <c r="D22" s="33"/>
      <c r="E22" s="31"/>
      <c r="F22" s="31"/>
      <c r="G22" s="32"/>
      <c r="H22" s="32"/>
      <c r="I22" s="25" t="s">
        <v>14</v>
      </c>
      <c r="J22" s="38">
        <f>+J17</f>
        <v>0</v>
      </c>
      <c r="K22" s="33"/>
    </row>
    <row r="23" spans="2:11" ht="22.5" customHeight="1">
      <c r="B23" s="35"/>
      <c r="C23" s="78"/>
      <c r="D23" s="33"/>
      <c r="E23" s="31"/>
      <c r="F23" s="31"/>
      <c r="G23" s="32"/>
      <c r="H23" s="32"/>
      <c r="I23" s="25"/>
      <c r="J23" s="38"/>
      <c r="K23" s="33"/>
    </row>
    <row r="24" spans="2:11" ht="22.5" customHeight="1">
      <c r="B24" s="35"/>
      <c r="C24" s="78"/>
      <c r="D24" s="33"/>
      <c r="E24" s="31"/>
      <c r="F24" s="31"/>
      <c r="G24" s="32"/>
      <c r="H24" s="32"/>
      <c r="I24" s="25"/>
      <c r="J24" s="38"/>
      <c r="K24" s="33"/>
    </row>
    <row r="25" spans="2:11" ht="22.5" customHeight="1">
      <c r="B25" s="35"/>
      <c r="C25" s="139"/>
      <c r="D25" s="139"/>
      <c r="E25" s="31"/>
      <c r="F25" s="31"/>
      <c r="G25" s="32"/>
      <c r="H25" s="32"/>
      <c r="I25" s="25"/>
      <c r="J25" s="38"/>
      <c r="K25" s="33"/>
    </row>
    <row r="26" spans="2:11" ht="22.5" customHeight="1">
      <c r="B26" s="35"/>
      <c r="C26" s="134"/>
      <c r="D26" s="134"/>
      <c r="E26" s="31"/>
      <c r="F26" s="31"/>
      <c r="G26" s="32"/>
      <c r="H26" s="32"/>
      <c r="I26" s="25"/>
      <c r="J26" s="38"/>
      <c r="K26" s="33"/>
    </row>
    <row r="27" spans="2:11" ht="22.5" customHeight="1">
      <c r="B27" s="33"/>
      <c r="C27" s="141"/>
      <c r="D27" s="141"/>
      <c r="E27" s="34"/>
      <c r="F27" s="34"/>
      <c r="G27" s="34"/>
      <c r="H27" s="34"/>
      <c r="I27" s="34"/>
      <c r="J27" s="38"/>
      <c r="K27" s="33"/>
    </row>
    <row r="28" spans="2:11" ht="21.65" customHeight="1">
      <c r="B28" s="33"/>
      <c r="C28" s="34"/>
      <c r="D28" s="34"/>
      <c r="E28" s="34"/>
      <c r="F28" s="34"/>
      <c r="G28" s="34"/>
      <c r="H28" s="34"/>
      <c r="I28" s="34"/>
      <c r="J28" s="38"/>
      <c r="K28" s="39"/>
    </row>
    <row r="29" spans="2:11" ht="21.65" customHeight="1">
      <c r="B29" s="31"/>
      <c r="C29" s="34"/>
      <c r="D29" s="34"/>
      <c r="E29" s="34"/>
      <c r="F29" s="34"/>
      <c r="G29" s="34"/>
      <c r="H29" s="34"/>
      <c r="I29" s="34"/>
      <c r="J29" s="38"/>
      <c r="K29" s="39"/>
    </row>
    <row r="30" spans="2:11">
      <c r="B30" s="31"/>
      <c r="C30" s="31"/>
      <c r="D30" s="31"/>
      <c r="E30" s="31"/>
      <c r="F30" s="31"/>
      <c r="G30" s="34"/>
      <c r="H30" s="34"/>
      <c r="I30" s="34"/>
      <c r="J30" s="39"/>
      <c r="K30" s="33"/>
    </row>
    <row r="31" spans="2:11">
      <c r="B31" s="33"/>
      <c r="C31" s="32"/>
      <c r="D31" s="32"/>
      <c r="E31" s="34"/>
      <c r="F31" s="34"/>
      <c r="G31" s="34"/>
      <c r="H31" s="34"/>
      <c r="I31" s="34"/>
      <c r="J31" s="34"/>
      <c r="K31" s="33"/>
    </row>
    <row r="32" spans="2:11" ht="23">
      <c r="B32" s="142" t="s">
        <v>122</v>
      </c>
      <c r="C32" s="142"/>
      <c r="D32" s="142"/>
      <c r="E32" s="142"/>
      <c r="F32" s="142"/>
      <c r="G32" s="142"/>
      <c r="H32" s="142"/>
      <c r="I32" s="142"/>
      <c r="J32" s="142"/>
      <c r="K32" s="33"/>
    </row>
    <row r="33" spans="2:11">
      <c r="B33" s="32"/>
      <c r="C33" s="32"/>
      <c r="D33" s="32"/>
      <c r="E33" s="34"/>
      <c r="F33" s="34"/>
      <c r="G33" s="34"/>
      <c r="H33" s="34"/>
      <c r="I33" s="34"/>
      <c r="J33" s="34"/>
      <c r="K33" s="33"/>
    </row>
    <row r="34" spans="2:11" s="41" customFormat="1" ht="29.15" customHeight="1">
      <c r="B34" s="36" t="s">
        <v>0</v>
      </c>
      <c r="C34" s="140" t="s">
        <v>1</v>
      </c>
      <c r="D34" s="140"/>
      <c r="E34" s="140"/>
      <c r="F34" s="140" t="s">
        <v>2</v>
      </c>
      <c r="G34" s="140"/>
      <c r="H34" s="25" t="s">
        <v>3</v>
      </c>
      <c r="I34" s="25" t="s">
        <v>4</v>
      </c>
      <c r="J34" s="25" t="s">
        <v>123</v>
      </c>
      <c r="K34" s="25" t="s">
        <v>124</v>
      </c>
    </row>
    <row r="35" spans="2:11" s="41" customFormat="1" ht="162" customHeight="1">
      <c r="B35" s="42">
        <v>1</v>
      </c>
      <c r="C35" s="137" t="s">
        <v>183</v>
      </c>
      <c r="D35" s="137"/>
      <c r="E35" s="137"/>
      <c r="F35" s="138" t="s">
        <v>7</v>
      </c>
      <c r="G35" s="138"/>
      <c r="H35" s="43" t="s">
        <v>125</v>
      </c>
      <c r="I35" s="44">
        <v>1</v>
      </c>
      <c r="J35" s="45"/>
      <c r="K35" s="42"/>
    </row>
    <row r="36" spans="2:11" s="41" customFormat="1" ht="209.5" customHeight="1">
      <c r="B36" s="42">
        <v>2</v>
      </c>
      <c r="C36" s="137" t="s">
        <v>184</v>
      </c>
      <c r="D36" s="137"/>
      <c r="E36" s="137"/>
      <c r="F36" s="138" t="s">
        <v>9</v>
      </c>
      <c r="G36" s="138"/>
      <c r="H36" s="42" t="s">
        <v>10</v>
      </c>
      <c r="I36" s="42"/>
      <c r="J36" s="45"/>
      <c r="K36" s="42"/>
    </row>
    <row r="37" spans="2:11" s="41" customFormat="1" ht="236.5" customHeight="1">
      <c r="B37" s="42">
        <v>3</v>
      </c>
      <c r="C37" s="137" t="s">
        <v>185</v>
      </c>
      <c r="D37" s="137"/>
      <c r="E37" s="137"/>
      <c r="F37" s="138" t="s">
        <v>11</v>
      </c>
      <c r="G37" s="138"/>
      <c r="H37" s="42" t="s">
        <v>12</v>
      </c>
      <c r="I37" s="42"/>
      <c r="J37" s="45"/>
      <c r="K37" s="42"/>
    </row>
    <row r="38" spans="2:11" s="41" customFormat="1" ht="195" customHeight="1">
      <c r="B38" s="42">
        <v>4</v>
      </c>
      <c r="C38" s="137" t="s">
        <v>186</v>
      </c>
      <c r="D38" s="137"/>
      <c r="E38" s="137"/>
      <c r="F38" s="138" t="s">
        <v>13</v>
      </c>
      <c r="G38" s="138"/>
      <c r="H38" s="42" t="s">
        <v>14</v>
      </c>
      <c r="I38" s="42"/>
      <c r="J38" s="45"/>
      <c r="K38" s="42"/>
    </row>
    <row r="39" spans="2:11" s="41" customFormat="1" ht="88.4" customHeight="1">
      <c r="B39" s="42">
        <v>5</v>
      </c>
      <c r="C39" s="137" t="s">
        <v>187</v>
      </c>
      <c r="D39" s="137"/>
      <c r="E39" s="137"/>
      <c r="F39" s="138" t="s">
        <v>15</v>
      </c>
      <c r="G39" s="138"/>
      <c r="H39" s="42" t="s">
        <v>10</v>
      </c>
      <c r="I39" s="44">
        <v>0</v>
      </c>
      <c r="J39" s="45"/>
      <c r="K39" s="42"/>
    </row>
    <row r="40" spans="2:11" s="41" customFormat="1" ht="272.5" customHeight="1">
      <c r="B40" s="42">
        <v>6</v>
      </c>
      <c r="C40" s="137" t="s">
        <v>188</v>
      </c>
      <c r="D40" s="137"/>
      <c r="E40" s="137"/>
      <c r="F40" s="138" t="s">
        <v>16</v>
      </c>
      <c r="G40" s="138"/>
      <c r="H40" s="43" t="s">
        <v>17</v>
      </c>
      <c r="I40" s="44"/>
      <c r="J40" s="45"/>
      <c r="K40" s="42"/>
    </row>
    <row r="41" spans="2:11" s="41" customFormat="1" ht="192" customHeight="1">
      <c r="B41" s="42">
        <v>7</v>
      </c>
      <c r="C41" s="137" t="s">
        <v>189</v>
      </c>
      <c r="D41" s="137"/>
      <c r="E41" s="137"/>
      <c r="F41" s="138" t="s">
        <v>18</v>
      </c>
      <c r="G41" s="138"/>
      <c r="H41" s="43" t="s">
        <v>19</v>
      </c>
      <c r="I41" s="42"/>
      <c r="J41" s="45"/>
      <c r="K41" s="42"/>
    </row>
    <row r="42" spans="2:11" s="41" customFormat="1" ht="232.75" customHeight="1">
      <c r="B42" s="42">
        <v>8</v>
      </c>
      <c r="C42" s="137" t="s">
        <v>190</v>
      </c>
      <c r="D42" s="137"/>
      <c r="E42" s="137"/>
      <c r="F42" s="138" t="s">
        <v>182</v>
      </c>
      <c r="G42" s="138"/>
      <c r="H42" s="43" t="s">
        <v>21</v>
      </c>
      <c r="I42" s="42"/>
      <c r="J42" s="45"/>
      <c r="K42" s="42"/>
    </row>
    <row r="43" spans="2:11" s="41" customFormat="1" ht="292.5" customHeight="1">
      <c r="B43" s="42">
        <v>9</v>
      </c>
      <c r="C43" s="137" t="s">
        <v>191</v>
      </c>
      <c r="D43" s="137"/>
      <c r="E43" s="137"/>
      <c r="F43" s="138" t="s">
        <v>22</v>
      </c>
      <c r="G43" s="138"/>
      <c r="H43" s="43" t="s">
        <v>23</v>
      </c>
      <c r="I43" s="42"/>
      <c r="J43" s="45"/>
      <c r="K43" s="42"/>
    </row>
    <row r="44" spans="2:11" s="41" customFormat="1" ht="262.64999999999998" customHeight="1">
      <c r="B44" s="42">
        <v>10</v>
      </c>
      <c r="C44" s="137" t="s">
        <v>192</v>
      </c>
      <c r="D44" s="137"/>
      <c r="E44" s="137"/>
      <c r="F44" s="138" t="s">
        <v>24</v>
      </c>
      <c r="G44" s="138"/>
      <c r="H44" s="43" t="s">
        <v>23</v>
      </c>
      <c r="I44" s="42"/>
      <c r="J44" s="45"/>
      <c r="K44" s="42"/>
    </row>
    <row r="45" spans="2:11" s="41" customFormat="1" ht="249" customHeight="1">
      <c r="B45" s="42">
        <v>11</v>
      </c>
      <c r="C45" s="137" t="s">
        <v>193</v>
      </c>
      <c r="D45" s="137"/>
      <c r="E45" s="137"/>
      <c r="F45" s="138" t="s">
        <v>25</v>
      </c>
      <c r="G45" s="138"/>
      <c r="H45" s="43" t="s">
        <v>23</v>
      </c>
      <c r="I45" s="42"/>
      <c r="J45" s="45"/>
      <c r="K45" s="42"/>
    </row>
    <row r="46" spans="2:11" s="41" customFormat="1" ht="145.65" customHeight="1">
      <c r="B46" s="42">
        <v>12</v>
      </c>
      <c r="C46" s="137" t="s">
        <v>194</v>
      </c>
      <c r="D46" s="137"/>
      <c r="E46" s="137"/>
      <c r="F46" s="138" t="s">
        <v>26</v>
      </c>
      <c r="G46" s="138"/>
      <c r="H46" s="43" t="s">
        <v>23</v>
      </c>
      <c r="I46" s="42"/>
      <c r="J46" s="45"/>
      <c r="K46" s="42"/>
    </row>
    <row r="47" spans="2:11" s="41" customFormat="1" ht="282.64999999999998" customHeight="1">
      <c r="B47" s="42">
        <v>13</v>
      </c>
      <c r="C47" s="137" t="s">
        <v>195</v>
      </c>
      <c r="D47" s="137"/>
      <c r="E47" s="137"/>
      <c r="F47" s="138" t="s">
        <v>27</v>
      </c>
      <c r="G47" s="138"/>
      <c r="H47" s="43" t="s">
        <v>23</v>
      </c>
      <c r="I47" s="42"/>
      <c r="J47" s="45"/>
      <c r="K47" s="42"/>
    </row>
    <row r="48" spans="2:11" s="41" customFormat="1" ht="166.75" customHeight="1">
      <c r="B48" s="42">
        <v>14</v>
      </c>
      <c r="C48" s="137" t="s">
        <v>196</v>
      </c>
      <c r="D48" s="137"/>
      <c r="E48" s="137"/>
      <c r="F48" s="138" t="s">
        <v>28</v>
      </c>
      <c r="G48" s="138"/>
      <c r="H48" s="43" t="s">
        <v>23</v>
      </c>
      <c r="I48" s="42"/>
      <c r="J48" s="45"/>
      <c r="K48" s="42"/>
    </row>
    <row r="49" spans="2:11" s="41" customFormat="1" ht="270.64999999999998" customHeight="1">
      <c r="B49" s="42">
        <v>15</v>
      </c>
      <c r="C49" s="137" t="s">
        <v>197</v>
      </c>
      <c r="D49" s="137"/>
      <c r="E49" s="137"/>
      <c r="F49" s="138" t="s">
        <v>29</v>
      </c>
      <c r="G49" s="138"/>
      <c r="H49" s="42" t="s">
        <v>10</v>
      </c>
      <c r="I49" s="42"/>
      <c r="J49" s="45"/>
      <c r="K49" s="42"/>
    </row>
    <row r="50" spans="2:11" s="41" customFormat="1" ht="200.5" customHeight="1">
      <c r="B50" s="42">
        <v>16</v>
      </c>
      <c r="C50" s="137" t="s">
        <v>198</v>
      </c>
      <c r="D50" s="137"/>
      <c r="E50" s="137"/>
      <c r="F50" s="138" t="s">
        <v>30</v>
      </c>
      <c r="G50" s="138"/>
      <c r="H50" s="42"/>
      <c r="I50" s="42"/>
      <c r="J50" s="45"/>
      <c r="K50" s="42"/>
    </row>
    <row r="51" spans="2:11" s="41" customFormat="1" ht="52.75" customHeight="1">
      <c r="B51" s="42">
        <v>17</v>
      </c>
      <c r="C51" s="143" t="s">
        <v>126</v>
      </c>
      <c r="D51" s="143"/>
      <c r="E51" s="143"/>
      <c r="F51" s="138" t="s">
        <v>127</v>
      </c>
      <c r="G51" s="138"/>
      <c r="H51" s="46"/>
      <c r="I51" s="42"/>
      <c r="J51" s="45"/>
      <c r="K51" s="42"/>
    </row>
    <row r="52" spans="2:11" s="41" customFormat="1" ht="87" customHeight="1">
      <c r="B52" s="42">
        <v>18</v>
      </c>
      <c r="C52" s="137" t="s">
        <v>199</v>
      </c>
      <c r="D52" s="137"/>
      <c r="E52" s="137"/>
      <c r="F52" s="138" t="s">
        <v>31</v>
      </c>
      <c r="G52" s="138"/>
      <c r="H52" s="42" t="s">
        <v>10</v>
      </c>
      <c r="I52" s="42"/>
      <c r="J52" s="45"/>
      <c r="K52" s="42"/>
    </row>
    <row r="53" spans="2:11" s="41" customFormat="1" ht="163.4" customHeight="1">
      <c r="B53" s="42">
        <v>19</v>
      </c>
      <c r="C53" s="137" t="s">
        <v>200</v>
      </c>
      <c r="D53" s="137"/>
      <c r="E53" s="137"/>
      <c r="F53" s="138" t="s">
        <v>32</v>
      </c>
      <c r="G53" s="138"/>
      <c r="H53" s="42" t="s">
        <v>10</v>
      </c>
      <c r="I53" s="44"/>
      <c r="J53" s="45"/>
      <c r="K53" s="32"/>
    </row>
    <row r="54" spans="2:11" s="41" customFormat="1" ht="122.4" customHeight="1">
      <c r="B54" s="42">
        <v>20</v>
      </c>
      <c r="C54" s="137" t="s">
        <v>201</v>
      </c>
      <c r="D54" s="137"/>
      <c r="E54" s="137"/>
      <c r="F54" s="138" t="s">
        <v>33</v>
      </c>
      <c r="G54" s="138"/>
      <c r="H54" s="42" t="s">
        <v>10</v>
      </c>
      <c r="I54" s="44">
        <f>+J97</f>
        <v>0</v>
      </c>
      <c r="J54" s="45"/>
      <c r="K54" s="42"/>
    </row>
    <row r="55" spans="2:11" s="41" customFormat="1" ht="103.75" customHeight="1">
      <c r="B55" s="42">
        <v>21</v>
      </c>
      <c r="C55" s="137" t="s">
        <v>202</v>
      </c>
      <c r="D55" s="137"/>
      <c r="E55" s="137"/>
      <c r="F55" s="138" t="s">
        <v>34</v>
      </c>
      <c r="G55" s="138"/>
      <c r="H55" s="42" t="s">
        <v>10</v>
      </c>
      <c r="I55" s="44">
        <f>+J106</f>
        <v>0</v>
      </c>
      <c r="J55" s="45"/>
      <c r="K55" s="42"/>
    </row>
    <row r="56" spans="2:11" s="41" customFormat="1" ht="214.75" customHeight="1">
      <c r="B56" s="42">
        <v>22</v>
      </c>
      <c r="C56" s="137" t="s">
        <v>203</v>
      </c>
      <c r="D56" s="137"/>
      <c r="E56" s="137"/>
      <c r="F56" s="138" t="s">
        <v>35</v>
      </c>
      <c r="G56" s="138"/>
      <c r="H56" s="42" t="s">
        <v>10</v>
      </c>
      <c r="I56" s="42"/>
      <c r="J56" s="45"/>
      <c r="K56" s="42"/>
    </row>
    <row r="57" spans="2:11" s="41" customFormat="1" ht="32.15" customHeight="1">
      <c r="B57" s="42">
        <v>23</v>
      </c>
      <c r="C57" s="143" t="s">
        <v>128</v>
      </c>
      <c r="D57" s="143"/>
      <c r="E57" s="143"/>
      <c r="F57" s="138"/>
      <c r="G57" s="138"/>
      <c r="H57" s="35"/>
      <c r="I57" s="42"/>
      <c r="J57" s="45"/>
      <c r="K57" s="42"/>
    </row>
    <row r="58" spans="2:11" s="41" customFormat="1" ht="64.400000000000006" customHeight="1">
      <c r="B58" s="42">
        <v>24</v>
      </c>
      <c r="C58" s="137" t="s">
        <v>204</v>
      </c>
      <c r="D58" s="137"/>
      <c r="E58" s="137"/>
      <c r="F58" s="138" t="s">
        <v>36</v>
      </c>
      <c r="G58" s="138"/>
      <c r="H58" s="42"/>
      <c r="I58" s="42"/>
      <c r="J58" s="45"/>
      <c r="K58" s="33"/>
    </row>
    <row r="59" spans="2:11" s="41" customFormat="1" ht="102.65" customHeight="1">
      <c r="B59" s="42">
        <v>25</v>
      </c>
      <c r="C59" s="137" t="s">
        <v>205</v>
      </c>
      <c r="D59" s="137"/>
      <c r="E59" s="137"/>
      <c r="F59" s="138" t="s">
        <v>37</v>
      </c>
      <c r="G59" s="138"/>
      <c r="H59" s="43" t="s">
        <v>23</v>
      </c>
      <c r="I59" s="44"/>
      <c r="J59" s="45"/>
      <c r="K59" s="32"/>
    </row>
    <row r="60" spans="2:11" s="41" customFormat="1" ht="216.65" customHeight="1">
      <c r="B60" s="42">
        <v>26</v>
      </c>
      <c r="C60" s="137" t="s">
        <v>206</v>
      </c>
      <c r="D60" s="137"/>
      <c r="E60" s="137"/>
      <c r="F60" s="138" t="s">
        <v>38</v>
      </c>
      <c r="G60" s="138"/>
      <c r="H60" s="43" t="s">
        <v>23</v>
      </c>
      <c r="I60" s="44">
        <v>0</v>
      </c>
      <c r="J60" s="45"/>
      <c r="K60" s="42"/>
    </row>
    <row r="61" spans="2:11" s="41" customFormat="1" ht="180.65" customHeight="1">
      <c r="B61" s="42">
        <v>27</v>
      </c>
      <c r="C61" s="137" t="s">
        <v>207</v>
      </c>
      <c r="D61" s="137"/>
      <c r="E61" s="137"/>
      <c r="F61" s="138" t="s">
        <v>39</v>
      </c>
      <c r="G61" s="138"/>
      <c r="H61" s="43" t="s">
        <v>23</v>
      </c>
      <c r="I61" s="42">
        <v>0</v>
      </c>
      <c r="J61" s="45"/>
      <c r="K61" s="42"/>
    </row>
    <row r="62" spans="2:11" s="41" customFormat="1" ht="153" customHeight="1">
      <c r="B62" s="42">
        <v>28</v>
      </c>
      <c r="C62" s="137" t="s">
        <v>40</v>
      </c>
      <c r="D62" s="137"/>
      <c r="E62" s="137"/>
      <c r="F62" s="138" t="s">
        <v>41</v>
      </c>
      <c r="G62" s="138"/>
      <c r="H62" s="43" t="s">
        <v>10</v>
      </c>
      <c r="I62" s="42"/>
      <c r="J62" s="45"/>
      <c r="K62" s="42"/>
    </row>
    <row r="63" spans="2:11" s="41" customFormat="1" ht="111.65" customHeight="1">
      <c r="B63" s="42">
        <v>29</v>
      </c>
      <c r="C63" s="137" t="s">
        <v>208</v>
      </c>
      <c r="D63" s="137"/>
      <c r="E63" s="137"/>
      <c r="F63" s="138" t="s">
        <v>42</v>
      </c>
      <c r="G63" s="138"/>
      <c r="H63" s="43" t="s">
        <v>10</v>
      </c>
      <c r="I63" s="44"/>
      <c r="J63" s="45"/>
      <c r="K63" s="42"/>
    </row>
    <row r="64" spans="2:11" s="41" customFormat="1" ht="241.75" customHeight="1">
      <c r="B64" s="42">
        <v>30</v>
      </c>
      <c r="C64" s="137" t="s">
        <v>209</v>
      </c>
      <c r="D64" s="137"/>
      <c r="E64" s="137"/>
      <c r="F64" s="138" t="s">
        <v>43</v>
      </c>
      <c r="G64" s="138"/>
      <c r="H64" s="43" t="s">
        <v>23</v>
      </c>
      <c r="I64" s="44"/>
      <c r="J64" s="45"/>
      <c r="K64" s="42"/>
    </row>
    <row r="65" spans="2:11" s="41" customFormat="1" ht="249" customHeight="1">
      <c r="B65" s="42">
        <v>31</v>
      </c>
      <c r="C65" s="137" t="s">
        <v>129</v>
      </c>
      <c r="D65" s="137"/>
      <c r="E65" s="137"/>
      <c r="F65" s="138" t="s">
        <v>44</v>
      </c>
      <c r="G65" s="138"/>
      <c r="H65" s="43" t="s">
        <v>45</v>
      </c>
      <c r="I65" s="44"/>
      <c r="J65" s="45"/>
      <c r="K65" s="42"/>
    </row>
    <row r="66" spans="2:11" s="41" customFormat="1" ht="138" customHeight="1">
      <c r="B66" s="42">
        <v>32</v>
      </c>
      <c r="C66" s="137" t="s">
        <v>210</v>
      </c>
      <c r="D66" s="137"/>
      <c r="E66" s="137"/>
      <c r="F66" s="138" t="s">
        <v>46</v>
      </c>
      <c r="G66" s="138"/>
      <c r="H66" s="43" t="s">
        <v>47</v>
      </c>
      <c r="I66" s="44"/>
      <c r="J66" s="45"/>
      <c r="K66" s="42"/>
    </row>
    <row r="67" spans="2:11" s="41" customFormat="1" ht="166.75" customHeight="1">
      <c r="B67" s="42">
        <v>33</v>
      </c>
      <c r="C67" s="137" t="s">
        <v>211</v>
      </c>
      <c r="D67" s="137"/>
      <c r="E67" s="137"/>
      <c r="F67" s="138" t="s">
        <v>48</v>
      </c>
      <c r="G67" s="138"/>
      <c r="H67" s="43" t="s">
        <v>45</v>
      </c>
      <c r="I67" s="44"/>
      <c r="J67" s="45"/>
      <c r="K67" s="42"/>
    </row>
    <row r="68" spans="2:11" s="41" customFormat="1" ht="165" customHeight="1">
      <c r="B68" s="42">
        <v>34</v>
      </c>
      <c r="C68" s="137" t="s">
        <v>212</v>
      </c>
      <c r="D68" s="137"/>
      <c r="E68" s="137"/>
      <c r="F68" s="138" t="s">
        <v>49</v>
      </c>
      <c r="G68" s="138"/>
      <c r="H68" s="43" t="s">
        <v>21</v>
      </c>
      <c r="I68" s="42"/>
      <c r="J68" s="45"/>
      <c r="K68" s="42"/>
    </row>
    <row r="69" spans="2:11" s="41" customFormat="1" ht="409.5" customHeight="1">
      <c r="B69" s="42">
        <v>35</v>
      </c>
      <c r="C69" s="137" t="s">
        <v>213</v>
      </c>
      <c r="D69" s="137"/>
      <c r="E69" s="137"/>
      <c r="F69" s="138" t="s">
        <v>50</v>
      </c>
      <c r="G69" s="138"/>
      <c r="H69" s="43" t="s">
        <v>17</v>
      </c>
      <c r="I69" s="42"/>
      <c r="J69" s="45"/>
      <c r="K69" s="42"/>
    </row>
    <row r="70" spans="2:11" s="41" customFormat="1" ht="201" customHeight="1">
      <c r="B70" s="42">
        <v>36</v>
      </c>
      <c r="C70" s="137" t="s">
        <v>214</v>
      </c>
      <c r="D70" s="137"/>
      <c r="E70" s="137"/>
      <c r="F70" s="138" t="s">
        <v>51</v>
      </c>
      <c r="G70" s="138"/>
      <c r="H70" s="42" t="s">
        <v>14</v>
      </c>
      <c r="I70" s="42"/>
      <c r="J70" s="45"/>
      <c r="K70" s="42"/>
    </row>
    <row r="71" spans="2:11" s="41" customFormat="1" ht="201" customHeight="1">
      <c r="B71" s="42">
        <v>37</v>
      </c>
      <c r="C71" s="137" t="s">
        <v>215</v>
      </c>
      <c r="D71" s="137"/>
      <c r="E71" s="137"/>
      <c r="F71" s="138" t="s">
        <v>52</v>
      </c>
      <c r="G71" s="138"/>
      <c r="H71" s="42" t="s">
        <v>14</v>
      </c>
      <c r="I71" s="42"/>
      <c r="J71" s="45"/>
      <c r="K71" s="42"/>
    </row>
    <row r="72" spans="2:11" s="41" customFormat="1" ht="141" customHeight="1">
      <c r="B72" s="42">
        <v>38</v>
      </c>
      <c r="C72" s="137" t="s">
        <v>53</v>
      </c>
      <c r="D72" s="137"/>
      <c r="E72" s="137"/>
      <c r="F72" s="144" t="s">
        <v>54</v>
      </c>
      <c r="G72" s="144"/>
      <c r="H72" s="42" t="s">
        <v>14</v>
      </c>
      <c r="I72" s="39"/>
      <c r="J72" s="45"/>
      <c r="K72" s="42"/>
    </row>
    <row r="73" spans="2:11" s="41" customFormat="1" ht="228.65" customHeight="1">
      <c r="B73" s="42">
        <v>39</v>
      </c>
      <c r="C73" s="137" t="s">
        <v>55</v>
      </c>
      <c r="D73" s="137"/>
      <c r="E73" s="137"/>
      <c r="F73" s="144" t="s">
        <v>56</v>
      </c>
      <c r="G73" s="144"/>
      <c r="H73" s="42" t="s">
        <v>14</v>
      </c>
      <c r="I73" s="39"/>
      <c r="J73" s="45"/>
      <c r="K73" s="42"/>
    </row>
    <row r="74" spans="2:11" s="41" customFormat="1" ht="228.65" customHeight="1">
      <c r="B74" s="42">
        <v>40</v>
      </c>
      <c r="C74" s="145" t="s">
        <v>130</v>
      </c>
      <c r="D74" s="145"/>
      <c r="E74" s="145"/>
      <c r="F74" s="144" t="s">
        <v>58</v>
      </c>
      <c r="G74" s="144"/>
      <c r="H74" s="42" t="s">
        <v>59</v>
      </c>
      <c r="I74" s="39"/>
      <c r="J74" s="45"/>
      <c r="K74" s="42"/>
    </row>
    <row r="75" spans="2:11" s="41" customFormat="1" ht="228.65" customHeight="1">
      <c r="B75" s="42">
        <v>41</v>
      </c>
      <c r="C75" s="137" t="s">
        <v>60</v>
      </c>
      <c r="D75" s="137"/>
      <c r="E75" s="137"/>
      <c r="F75" s="138" t="s">
        <v>61</v>
      </c>
      <c r="G75" s="138"/>
      <c r="H75" s="32" t="s">
        <v>62</v>
      </c>
      <c r="I75" s="42"/>
      <c r="J75" s="45"/>
      <c r="K75" s="42"/>
    </row>
    <row r="76" spans="2:11" s="41" customFormat="1" ht="201" customHeight="1">
      <c r="B76" s="42">
        <v>42</v>
      </c>
      <c r="C76" s="145" t="s">
        <v>63</v>
      </c>
      <c r="D76" s="145"/>
      <c r="E76" s="145"/>
      <c r="F76" s="138" t="s">
        <v>64</v>
      </c>
      <c r="G76" s="138"/>
      <c r="H76" s="32" t="s">
        <v>62</v>
      </c>
      <c r="I76" s="42"/>
      <c r="J76" s="45"/>
      <c r="K76" s="42"/>
    </row>
    <row r="77" spans="2:11" s="41" customFormat="1" ht="145.65" customHeight="1">
      <c r="B77" s="42">
        <v>43</v>
      </c>
      <c r="C77" s="137" t="s">
        <v>131</v>
      </c>
      <c r="D77" s="137"/>
      <c r="E77" s="137"/>
      <c r="F77" s="138" t="s">
        <v>64</v>
      </c>
      <c r="G77" s="138"/>
      <c r="H77" s="32" t="s">
        <v>23</v>
      </c>
      <c r="I77" s="42"/>
      <c r="J77" s="45"/>
      <c r="K77" s="42"/>
    </row>
    <row r="78" spans="2:11" s="41" customFormat="1" ht="161.5" customHeight="1">
      <c r="B78" s="42">
        <v>44</v>
      </c>
      <c r="C78" s="137" t="s">
        <v>132</v>
      </c>
      <c r="D78" s="137"/>
      <c r="E78" s="137"/>
      <c r="F78" s="138" t="s">
        <v>67</v>
      </c>
      <c r="G78" s="138"/>
      <c r="H78" s="32" t="s">
        <v>14</v>
      </c>
      <c r="I78" s="42"/>
      <c r="J78" s="45"/>
      <c r="K78" s="42"/>
    </row>
    <row r="79" spans="2:11" s="41" customFormat="1" ht="161.5" customHeight="1">
      <c r="B79" s="42">
        <v>45</v>
      </c>
      <c r="C79" s="137" t="s">
        <v>72</v>
      </c>
      <c r="D79" s="137"/>
      <c r="E79" s="137"/>
      <c r="F79" s="138" t="s">
        <v>73</v>
      </c>
      <c r="G79" s="138"/>
      <c r="H79" s="32" t="s">
        <v>68</v>
      </c>
      <c r="I79" s="44">
        <f>+J111</f>
        <v>0</v>
      </c>
      <c r="J79" s="45"/>
      <c r="K79" s="42"/>
    </row>
    <row r="80" spans="2:11" s="41" customFormat="1" ht="136.4" customHeight="1">
      <c r="B80" s="42">
        <v>46</v>
      </c>
      <c r="C80" s="137" t="s">
        <v>133</v>
      </c>
      <c r="D80" s="137"/>
      <c r="E80" s="137"/>
      <c r="F80" s="138" t="s">
        <v>93</v>
      </c>
      <c r="G80" s="138"/>
      <c r="H80" s="32" t="s">
        <v>14</v>
      </c>
      <c r="I80" s="44">
        <f>+J103</f>
        <v>0</v>
      </c>
      <c r="J80" s="45"/>
      <c r="K80" s="42"/>
    </row>
    <row r="81" spans="2:11" s="41" customFormat="1" ht="168" customHeight="1">
      <c r="B81" s="42">
        <v>47</v>
      </c>
      <c r="C81" s="137" t="s">
        <v>76</v>
      </c>
      <c r="D81" s="137"/>
      <c r="E81" s="137"/>
      <c r="F81" s="138" t="s">
        <v>77</v>
      </c>
      <c r="G81" s="138"/>
      <c r="H81" s="32" t="s">
        <v>59</v>
      </c>
      <c r="I81" s="44"/>
      <c r="J81" s="45"/>
      <c r="K81" s="42">
        <v>0</v>
      </c>
    </row>
    <row r="82" spans="2:11" s="41" customFormat="1" ht="176.4" customHeight="1">
      <c r="B82" s="42">
        <v>48</v>
      </c>
      <c r="C82" s="137" t="s">
        <v>134</v>
      </c>
      <c r="D82" s="137"/>
      <c r="E82" s="137"/>
      <c r="F82" s="146" t="s">
        <v>70</v>
      </c>
      <c r="G82" s="147"/>
      <c r="H82" s="31" t="s">
        <v>135</v>
      </c>
      <c r="I82" s="47"/>
      <c r="J82" s="47"/>
      <c r="K82" s="47"/>
    </row>
    <row r="83" spans="2:11" s="41" customFormat="1" ht="162.65" customHeight="1">
      <c r="B83" s="42">
        <v>49</v>
      </c>
      <c r="C83" s="145" t="s">
        <v>74</v>
      </c>
      <c r="D83" s="145"/>
      <c r="E83" s="145"/>
      <c r="F83" s="146" t="s">
        <v>136</v>
      </c>
      <c r="G83" s="147"/>
      <c r="H83" s="31" t="s">
        <v>12</v>
      </c>
      <c r="I83" s="31"/>
      <c r="J83" s="31"/>
      <c r="K83" s="31"/>
    </row>
    <row r="84" spans="2:11" s="41" customFormat="1" ht="196.4" customHeight="1">
      <c r="B84" s="42">
        <v>50</v>
      </c>
      <c r="C84" s="145" t="s">
        <v>82</v>
      </c>
      <c r="D84" s="145"/>
      <c r="E84" s="145"/>
      <c r="F84" s="146" t="s">
        <v>95</v>
      </c>
      <c r="G84" s="147"/>
      <c r="H84" s="31" t="s">
        <v>135</v>
      </c>
      <c r="I84" s="31"/>
      <c r="J84" s="31"/>
      <c r="K84" s="31"/>
    </row>
    <row r="85" spans="2:11" s="41" customFormat="1" ht="23">
      <c r="B85" s="149" t="s">
        <v>137</v>
      </c>
      <c r="C85" s="150"/>
      <c r="D85" s="151"/>
      <c r="E85" s="48" t="s">
        <v>138</v>
      </c>
      <c r="F85" s="48"/>
      <c r="G85" s="48" t="s">
        <v>139</v>
      </c>
      <c r="H85" s="48" t="s">
        <v>140</v>
      </c>
      <c r="I85" s="46" t="s">
        <v>141</v>
      </c>
      <c r="J85" s="48" t="s">
        <v>4</v>
      </c>
      <c r="K85" s="48" t="s">
        <v>3</v>
      </c>
    </row>
    <row r="86" spans="2:11" s="41" customFormat="1" ht="23">
      <c r="B86" s="46"/>
      <c r="C86" s="46"/>
      <c r="D86" s="46"/>
      <c r="E86" s="48"/>
      <c r="F86" s="48"/>
      <c r="G86" s="48"/>
      <c r="H86" s="48"/>
      <c r="I86" s="46"/>
      <c r="J86" s="48"/>
      <c r="K86" s="48"/>
    </row>
    <row r="87" spans="2:11" s="41" customFormat="1" ht="14.4" customHeight="1">
      <c r="B87" s="49"/>
      <c r="C87" s="46"/>
      <c r="D87" s="46"/>
      <c r="E87" s="48"/>
      <c r="F87" s="48"/>
      <c r="G87" s="48"/>
      <c r="H87" s="48"/>
      <c r="I87" s="46"/>
      <c r="J87" s="48"/>
      <c r="K87" s="48"/>
    </row>
    <row r="88" spans="2:11" s="41" customFormat="1" ht="23">
      <c r="B88" s="143" t="s">
        <v>142</v>
      </c>
      <c r="C88" s="143"/>
      <c r="D88" s="143"/>
      <c r="E88" s="143"/>
      <c r="F88" s="50"/>
      <c r="G88" s="50"/>
      <c r="H88" s="50"/>
      <c r="I88" s="43"/>
      <c r="J88" s="49"/>
      <c r="K88" s="48"/>
    </row>
    <row r="89" spans="2:11" s="41" customFormat="1" ht="23">
      <c r="B89" s="148" t="s">
        <v>120</v>
      </c>
      <c r="C89" s="148"/>
      <c r="D89" s="148"/>
      <c r="E89" s="46">
        <v>0</v>
      </c>
      <c r="F89" s="50"/>
      <c r="G89" s="43"/>
      <c r="H89" s="43"/>
      <c r="I89" s="51"/>
      <c r="J89" s="52">
        <f>I89*H89*G89*E89</f>
        <v>0</v>
      </c>
      <c r="K89" s="48"/>
    </row>
    <row r="90" spans="2:11" s="41" customFormat="1" ht="23">
      <c r="B90" s="152" t="s">
        <v>143</v>
      </c>
      <c r="C90" s="152"/>
      <c r="D90" s="152"/>
      <c r="E90" s="40"/>
      <c r="F90" s="50"/>
      <c r="G90" s="50"/>
      <c r="H90" s="50"/>
      <c r="I90" s="51"/>
      <c r="J90" s="52">
        <f>SUM(J89:J89)</f>
        <v>0</v>
      </c>
      <c r="K90" s="43" t="s">
        <v>17</v>
      </c>
    </row>
    <row r="91" spans="2:11" s="41" customFormat="1" ht="23">
      <c r="B91" s="43"/>
      <c r="C91" s="53"/>
      <c r="D91" s="43"/>
      <c r="E91" s="40"/>
      <c r="F91" s="50"/>
      <c r="G91" s="50"/>
      <c r="H91" s="50"/>
      <c r="I91" s="51"/>
      <c r="J91" s="43"/>
      <c r="K91" s="43"/>
    </row>
    <row r="92" spans="2:11" s="41" customFormat="1">
      <c r="B92" s="33"/>
      <c r="C92" s="32"/>
      <c r="D92" s="32"/>
      <c r="E92" s="34"/>
      <c r="F92" s="34"/>
      <c r="G92" s="34"/>
      <c r="H92" s="34"/>
      <c r="I92" s="32"/>
      <c r="J92" s="34"/>
      <c r="K92" s="33"/>
    </row>
    <row r="93" spans="2:11" s="41" customFormat="1">
      <c r="B93" s="155" t="s">
        <v>305</v>
      </c>
      <c r="C93" s="155"/>
      <c r="D93" s="155"/>
      <c r="E93" s="54"/>
      <c r="F93" s="54"/>
      <c r="G93" s="34"/>
      <c r="H93" s="34"/>
      <c r="I93" s="32"/>
      <c r="J93" s="34"/>
      <c r="K93" s="33"/>
    </row>
    <row r="94" spans="2:11" s="41" customFormat="1">
      <c r="B94" s="154" t="s">
        <v>144</v>
      </c>
      <c r="C94" s="154"/>
      <c r="D94" s="154"/>
      <c r="E94" s="55"/>
      <c r="F94" s="55"/>
      <c r="G94" s="34"/>
      <c r="H94" s="34"/>
      <c r="I94" s="32"/>
      <c r="J94" s="56">
        <f>+J21</f>
        <v>0</v>
      </c>
      <c r="K94" s="33"/>
    </row>
    <row r="95" spans="2:11" s="41" customFormat="1">
      <c r="B95" s="154" t="s">
        <v>145</v>
      </c>
      <c r="C95" s="154"/>
      <c r="D95" s="154"/>
      <c r="E95" s="55"/>
      <c r="F95" s="55"/>
      <c r="G95" s="34"/>
      <c r="H95" s="34"/>
      <c r="I95" s="32"/>
      <c r="J95" s="56">
        <v>0</v>
      </c>
      <c r="K95" s="33"/>
    </row>
    <row r="96" spans="2:11" s="41" customFormat="1">
      <c r="B96" s="153" t="s">
        <v>143</v>
      </c>
      <c r="C96" s="153"/>
      <c r="D96" s="153"/>
      <c r="E96" s="55"/>
      <c r="F96" s="55"/>
      <c r="G96" s="34"/>
      <c r="H96" s="34"/>
      <c r="I96" s="32"/>
      <c r="J96" s="56">
        <f>SUM(J94:J95)</f>
        <v>0</v>
      </c>
      <c r="K96" s="32"/>
    </row>
    <row r="97" spans="1:30" s="41" customFormat="1">
      <c r="B97" s="153" t="s">
        <v>143</v>
      </c>
      <c r="C97" s="153"/>
      <c r="D97" s="153"/>
      <c r="E97" s="55"/>
      <c r="F97" s="55"/>
      <c r="G97" s="34"/>
      <c r="H97" s="34"/>
      <c r="I97" s="32"/>
      <c r="J97" s="56">
        <f>ROUND(J96,0)</f>
        <v>0</v>
      </c>
      <c r="K97" s="32" t="s">
        <v>10</v>
      </c>
    </row>
    <row r="98" spans="1:30" s="41" customFormat="1">
      <c r="B98" s="155"/>
      <c r="C98" s="155"/>
      <c r="D98" s="155"/>
      <c r="E98" s="24"/>
      <c r="F98" s="34"/>
      <c r="G98" s="34"/>
      <c r="H98" s="34"/>
      <c r="I98" s="39"/>
      <c r="J98" s="32"/>
      <c r="K98" s="32"/>
    </row>
    <row r="99" spans="1:30" s="41" customFormat="1">
      <c r="B99" s="155" t="s">
        <v>309</v>
      </c>
      <c r="C99" s="155"/>
      <c r="D99" s="155"/>
      <c r="E99" s="54"/>
      <c r="F99" s="54"/>
      <c r="G99" s="34"/>
      <c r="H99" s="34"/>
      <c r="I99" s="32"/>
      <c r="J99" s="34"/>
      <c r="K99" s="33"/>
    </row>
    <row r="100" spans="1:30" s="41" customFormat="1">
      <c r="B100" s="154" t="s">
        <v>144</v>
      </c>
      <c r="C100" s="154"/>
      <c r="D100" s="154"/>
      <c r="E100" s="55"/>
      <c r="F100" s="55"/>
      <c r="G100" s="34"/>
      <c r="H100" s="34"/>
      <c r="I100" s="32"/>
      <c r="J100" s="56">
        <f>+J22</f>
        <v>0</v>
      </c>
      <c r="K100" s="33"/>
    </row>
    <row r="101" spans="1:30" s="41" customFormat="1">
      <c r="B101" s="154" t="s">
        <v>145</v>
      </c>
      <c r="C101" s="154"/>
      <c r="D101" s="154"/>
      <c r="E101" s="55"/>
      <c r="F101" s="55"/>
      <c r="G101" s="34"/>
      <c r="H101" s="34"/>
      <c r="I101" s="32"/>
      <c r="J101" s="56">
        <f>+J100*0.1</f>
        <v>0</v>
      </c>
      <c r="K101" s="33"/>
    </row>
    <row r="102" spans="1:30" s="41" customFormat="1">
      <c r="B102" s="153" t="s">
        <v>143</v>
      </c>
      <c r="C102" s="153"/>
      <c r="D102" s="153"/>
      <c r="E102" s="55"/>
      <c r="F102" s="55"/>
      <c r="G102" s="34"/>
      <c r="H102" s="34"/>
      <c r="I102" s="32"/>
      <c r="J102" s="56">
        <f>SUM(J100:J101)</f>
        <v>0</v>
      </c>
      <c r="K102" s="32"/>
    </row>
    <row r="103" spans="1:30" s="41" customFormat="1">
      <c r="B103" s="153" t="s">
        <v>143</v>
      </c>
      <c r="C103" s="153"/>
      <c r="D103" s="153"/>
      <c r="E103" s="55"/>
      <c r="F103" s="55"/>
      <c r="G103" s="34"/>
      <c r="H103" s="34"/>
      <c r="I103" s="32"/>
      <c r="J103" s="56">
        <f>ROUND(J102,0)</f>
        <v>0</v>
      </c>
      <c r="K103" s="32" t="s">
        <v>21</v>
      </c>
    </row>
    <row r="104" spans="1:30" s="41" customFormat="1">
      <c r="B104" s="154"/>
      <c r="C104" s="154"/>
      <c r="D104" s="154"/>
      <c r="E104" s="24"/>
      <c r="F104" s="24"/>
      <c r="G104" s="34"/>
      <c r="H104" s="34"/>
      <c r="I104" s="32"/>
      <c r="J104" s="56"/>
    </row>
    <row r="105" spans="1:30" s="41" customFormat="1">
      <c r="B105" s="154"/>
      <c r="C105" s="154"/>
      <c r="D105" s="154"/>
      <c r="E105" s="24"/>
      <c r="F105" s="24"/>
      <c r="G105" s="141"/>
      <c r="H105" s="141"/>
      <c r="I105" s="141"/>
      <c r="J105" s="56"/>
      <c r="K105" s="33"/>
    </row>
    <row r="106" spans="1:30" s="41" customFormat="1">
      <c r="B106" s="154"/>
      <c r="C106" s="154"/>
      <c r="D106" s="154"/>
      <c r="E106" s="54"/>
      <c r="F106" s="54"/>
      <c r="G106" s="54"/>
      <c r="H106" s="34"/>
      <c r="I106" s="32"/>
      <c r="J106" s="56"/>
      <c r="K106" s="33"/>
    </row>
    <row r="107" spans="1:30">
      <c r="B107" s="33"/>
      <c r="C107" s="32"/>
      <c r="D107" s="32"/>
      <c r="E107" s="34"/>
      <c r="F107" s="34"/>
      <c r="G107" s="34"/>
      <c r="H107" s="34"/>
      <c r="I107" s="32"/>
      <c r="J107" s="34"/>
      <c r="K107" s="34"/>
    </row>
    <row r="108" spans="1:30">
      <c r="B108" s="155"/>
      <c r="C108" s="155"/>
      <c r="D108" s="155"/>
      <c r="E108" s="24"/>
      <c r="F108" s="24"/>
      <c r="G108" s="34"/>
      <c r="H108" s="34"/>
      <c r="I108" s="32"/>
      <c r="J108" s="34"/>
      <c r="K108" s="34"/>
    </row>
    <row r="109" spans="1:30">
      <c r="B109" s="154"/>
      <c r="C109" s="154"/>
      <c r="D109" s="154"/>
      <c r="E109" s="24"/>
      <c r="F109" s="24"/>
      <c r="G109" s="141"/>
      <c r="H109" s="141"/>
      <c r="I109" s="141"/>
      <c r="J109" s="56"/>
      <c r="K109" s="32"/>
    </row>
    <row r="110" spans="1:30" s="34" customFormat="1">
      <c r="A110" s="58"/>
      <c r="B110" s="33"/>
      <c r="C110" s="32"/>
      <c r="D110" s="32"/>
      <c r="I110" s="32"/>
      <c r="J110" s="56"/>
      <c r="L110" s="23"/>
      <c r="M110" s="23"/>
      <c r="N110" s="23"/>
      <c r="O110" s="23"/>
      <c r="P110" s="23"/>
      <c r="Q110" s="23"/>
      <c r="R110" s="23"/>
      <c r="S110" s="23"/>
      <c r="T110" s="23"/>
      <c r="U110" s="23"/>
      <c r="V110" s="23"/>
      <c r="W110" s="23"/>
      <c r="X110" s="23"/>
      <c r="Y110" s="23"/>
      <c r="Z110" s="23"/>
      <c r="AA110" s="23"/>
      <c r="AB110" s="23"/>
      <c r="AC110" s="23"/>
      <c r="AD110" s="23"/>
    </row>
    <row r="111" spans="1:30" s="34" customFormat="1">
      <c r="A111" s="58"/>
      <c r="B111" s="33"/>
      <c r="C111" s="32"/>
      <c r="D111" s="32"/>
      <c r="I111" s="32"/>
      <c r="J111" s="56"/>
      <c r="K111" s="32"/>
      <c r="L111" s="23"/>
      <c r="M111" s="23"/>
      <c r="N111" s="23"/>
      <c r="O111" s="23"/>
      <c r="P111" s="23"/>
      <c r="Q111" s="23"/>
      <c r="R111" s="23"/>
      <c r="S111" s="23"/>
      <c r="T111" s="23"/>
      <c r="U111" s="23"/>
      <c r="V111" s="23"/>
      <c r="W111" s="23"/>
      <c r="X111" s="23"/>
      <c r="Y111" s="23"/>
      <c r="Z111" s="23"/>
      <c r="AA111" s="23"/>
      <c r="AB111" s="23"/>
      <c r="AC111" s="23"/>
      <c r="AD111" s="23"/>
    </row>
    <row r="112" spans="1:30">
      <c r="J112" s="56"/>
    </row>
  </sheetData>
  <mergeCells count="137">
    <mergeCell ref="B109:D109"/>
    <mergeCell ref="G109:I109"/>
    <mergeCell ref="B103:D103"/>
    <mergeCell ref="B104:D104"/>
    <mergeCell ref="B105:D105"/>
    <mergeCell ref="G105:I105"/>
    <mergeCell ref="B106:D106"/>
    <mergeCell ref="B108:D108"/>
    <mergeCell ref="B97:D97"/>
    <mergeCell ref="B98:D98"/>
    <mergeCell ref="B99:D99"/>
    <mergeCell ref="B100:D100"/>
    <mergeCell ref="B101:D101"/>
    <mergeCell ref="B102:D102"/>
    <mergeCell ref="B89:D89"/>
    <mergeCell ref="B90:D90"/>
    <mergeCell ref="B93:D93"/>
    <mergeCell ref="B94:D94"/>
    <mergeCell ref="B95:D95"/>
    <mergeCell ref="B96:D96"/>
    <mergeCell ref="C83:E83"/>
    <mergeCell ref="F83:G83"/>
    <mergeCell ref="C84:E84"/>
    <mergeCell ref="F84:G84"/>
    <mergeCell ref="B85:D85"/>
    <mergeCell ref="B88:E88"/>
    <mergeCell ref="C80:E80"/>
    <mergeCell ref="F80:G80"/>
    <mergeCell ref="C81:E81"/>
    <mergeCell ref="F81:G81"/>
    <mergeCell ref="C82:E82"/>
    <mergeCell ref="F82:G82"/>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8:E38"/>
    <mergeCell ref="F38:G38"/>
    <mergeCell ref="C39:E39"/>
    <mergeCell ref="F39:G39"/>
    <mergeCell ref="C40:E40"/>
    <mergeCell ref="F40:G40"/>
    <mergeCell ref="C35:E35"/>
    <mergeCell ref="F35:G35"/>
    <mergeCell ref="C36:E36"/>
    <mergeCell ref="F36:G36"/>
    <mergeCell ref="C37:E37"/>
    <mergeCell ref="F37:G37"/>
    <mergeCell ref="B15:K15"/>
    <mergeCell ref="C25:D25"/>
    <mergeCell ref="C26:D26"/>
    <mergeCell ref="C27:D27"/>
    <mergeCell ref="B32:J32"/>
    <mergeCell ref="C34:E34"/>
    <mergeCell ref="F34:G34"/>
    <mergeCell ref="E9:K9"/>
    <mergeCell ref="B13:B14"/>
    <mergeCell ref="C13:C14"/>
    <mergeCell ref="D13:D14"/>
    <mergeCell ref="E13:E14"/>
    <mergeCell ref="G13:I13"/>
    <mergeCell ref="J13:J14"/>
    <mergeCell ref="K13:K14"/>
  </mergeCell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625DDC-CDE3-4DDE-85B2-B2B68506D631}">
  <sheetPr>
    <tabColor rgb="FFFFFF00"/>
  </sheetPr>
  <dimension ref="A2:AD112"/>
  <sheetViews>
    <sheetView zoomScale="66" workbookViewId="0">
      <selection activeCell="C8" sqref="C8"/>
    </sheetView>
  </sheetViews>
  <sheetFormatPr defaultColWidth="8.90625" defaultRowHeight="21.5"/>
  <cols>
    <col min="1" max="1" width="8.90625" style="23"/>
    <col min="2" max="2" width="29.90625" style="22" customWidth="1"/>
    <col min="3" max="3" width="21.90625" style="21" customWidth="1"/>
    <col min="4" max="4" width="23.453125" style="21" customWidth="1"/>
    <col min="5" max="5" width="47.08984375" style="23" customWidth="1"/>
    <col min="6" max="6" width="14.90625" style="23" customWidth="1"/>
    <col min="7" max="7" width="12.90625" style="23" customWidth="1"/>
    <col min="8" max="8" width="13.54296875" style="23" customWidth="1"/>
    <col min="9" max="9" width="14.90625" style="23" customWidth="1"/>
    <col min="10" max="10" width="19.90625" style="23" customWidth="1"/>
    <col min="11" max="11" width="35" style="22" customWidth="1"/>
    <col min="12" max="16384" width="8.90625" style="23"/>
  </cols>
  <sheetData>
    <row r="2" spans="2:11" ht="42" customHeight="1">
      <c r="B2" s="24" t="s">
        <v>99</v>
      </c>
      <c r="C2" s="36" t="s">
        <v>251</v>
      </c>
    </row>
    <row r="3" spans="2:11" ht="21" customHeight="1">
      <c r="B3" s="24" t="s">
        <v>100</v>
      </c>
      <c r="C3" s="25"/>
      <c r="E3" s="23" t="s">
        <v>255</v>
      </c>
      <c r="F3" s="23">
        <f>3*12.5</f>
        <v>37.5</v>
      </c>
    </row>
    <row r="4" spans="2:11" ht="21" customHeight="1">
      <c r="B4" s="24" t="s">
        <v>101</v>
      </c>
      <c r="C4" s="32" t="s">
        <v>216</v>
      </c>
    </row>
    <row r="5" spans="2:11" ht="21" customHeight="1">
      <c r="B5" s="24" t="s">
        <v>102</v>
      </c>
      <c r="C5" s="25" t="s">
        <v>326</v>
      </c>
    </row>
    <row r="6" spans="2:11" ht="21" customHeight="1">
      <c r="B6" s="24" t="s">
        <v>103</v>
      </c>
      <c r="C6" s="25"/>
    </row>
    <row r="7" spans="2:11" ht="21" customHeight="1">
      <c r="B7" s="24" t="s">
        <v>104</v>
      </c>
      <c r="C7" s="25">
        <v>3</v>
      </c>
    </row>
    <row r="8" spans="2:11" ht="21" customHeight="1">
      <c r="B8" s="24" t="s">
        <v>105</v>
      </c>
      <c r="C8" s="25" t="s">
        <v>317</v>
      </c>
    </row>
    <row r="9" spans="2:11" ht="41.4" customHeight="1">
      <c r="B9" s="26" t="s">
        <v>106</v>
      </c>
      <c r="C9" s="25">
        <f>C7+1</f>
        <v>4</v>
      </c>
      <c r="E9" s="135"/>
      <c r="F9" s="135"/>
      <c r="G9" s="135"/>
      <c r="H9" s="135"/>
      <c r="I9" s="135"/>
      <c r="J9" s="135"/>
      <c r="K9" s="135"/>
    </row>
    <row r="10" spans="2:11" ht="21" customHeight="1">
      <c r="B10" s="24" t="s">
        <v>107</v>
      </c>
      <c r="C10" s="25" t="s">
        <v>217</v>
      </c>
      <c r="J10" s="27"/>
    </row>
    <row r="11" spans="2:11" ht="21" customHeight="1">
      <c r="B11" s="24" t="s">
        <v>108</v>
      </c>
      <c r="C11" s="25" t="s">
        <v>218</v>
      </c>
    </row>
    <row r="12" spans="2:11">
      <c r="B12" s="28"/>
      <c r="C12" s="29"/>
    </row>
    <row r="13" spans="2:11" ht="15" customHeight="1">
      <c r="B13" s="136" t="s">
        <v>109</v>
      </c>
      <c r="C13" s="136" t="s">
        <v>110</v>
      </c>
      <c r="D13" s="136" t="s">
        <v>111</v>
      </c>
      <c r="E13" s="136" t="s">
        <v>112</v>
      </c>
      <c r="F13" s="30"/>
      <c r="G13" s="136" t="s">
        <v>113</v>
      </c>
      <c r="H13" s="136"/>
      <c r="I13" s="136"/>
      <c r="J13" s="136" t="s">
        <v>114</v>
      </c>
      <c r="K13" s="136" t="s">
        <v>115</v>
      </c>
    </row>
    <row r="14" spans="2:11" ht="15" customHeight="1">
      <c r="B14" s="136"/>
      <c r="C14" s="136"/>
      <c r="D14" s="136"/>
      <c r="E14" s="136"/>
      <c r="F14" s="30" t="s">
        <v>116</v>
      </c>
      <c r="G14" s="30" t="s">
        <v>117</v>
      </c>
      <c r="H14" s="30" t="s">
        <v>118</v>
      </c>
      <c r="I14" s="30" t="s">
        <v>119</v>
      </c>
      <c r="J14" s="136"/>
      <c r="K14" s="136"/>
    </row>
    <row r="15" spans="2:11" ht="18.649999999999999" customHeight="1">
      <c r="B15" s="132" t="s">
        <v>120</v>
      </c>
      <c r="C15" s="132"/>
      <c r="D15" s="132"/>
      <c r="E15" s="132"/>
      <c r="F15" s="132"/>
      <c r="G15" s="132"/>
      <c r="H15" s="132"/>
      <c r="I15" s="132"/>
      <c r="J15" s="132"/>
      <c r="K15" s="132"/>
    </row>
    <row r="16" spans="2:11">
      <c r="B16" s="31"/>
      <c r="C16" s="32"/>
      <c r="D16" s="32"/>
      <c r="E16" s="32"/>
      <c r="F16" s="32"/>
      <c r="G16" s="32"/>
      <c r="H16" s="32"/>
      <c r="I16" s="33"/>
      <c r="J16" s="32"/>
      <c r="K16" s="32"/>
    </row>
    <row r="17" spans="2:11">
      <c r="B17" s="33"/>
      <c r="C17" s="32"/>
      <c r="D17" s="32"/>
      <c r="E17" s="34"/>
      <c r="F17" s="32"/>
      <c r="G17" s="32"/>
      <c r="H17" s="34"/>
      <c r="I17" s="34"/>
      <c r="J17" s="32"/>
      <c r="K17" s="33"/>
    </row>
    <row r="18" spans="2:11">
      <c r="B18" s="33"/>
      <c r="C18" s="32"/>
      <c r="D18" s="32"/>
      <c r="E18" s="34"/>
      <c r="F18" s="32"/>
      <c r="G18" s="32"/>
      <c r="H18" s="34"/>
      <c r="I18" s="34"/>
      <c r="J18" s="32"/>
      <c r="K18" s="33"/>
    </row>
    <row r="19" spans="2:11">
      <c r="B19" s="33"/>
      <c r="C19" s="32"/>
      <c r="D19" s="32"/>
      <c r="E19" s="34"/>
      <c r="F19" s="32"/>
      <c r="G19" s="32"/>
      <c r="H19" s="34"/>
      <c r="I19" s="34"/>
      <c r="J19" s="32"/>
      <c r="K19" s="33"/>
    </row>
    <row r="20" spans="2:11" ht="22.5" customHeight="1">
      <c r="B20" s="35" t="s">
        <v>121</v>
      </c>
      <c r="C20" s="25"/>
      <c r="D20" s="25"/>
      <c r="E20" s="36"/>
      <c r="F20" s="36"/>
      <c r="G20" s="37"/>
      <c r="H20" s="34"/>
      <c r="I20" s="30"/>
      <c r="J20" s="38"/>
      <c r="K20" s="33"/>
    </row>
    <row r="21" spans="2:11" ht="22.5" customHeight="1">
      <c r="B21" s="35"/>
      <c r="C21" s="36" t="s">
        <v>31</v>
      </c>
      <c r="D21" s="31"/>
      <c r="E21" s="36"/>
      <c r="F21" s="36"/>
      <c r="G21" s="37"/>
      <c r="H21" s="34"/>
      <c r="I21" s="25" t="s">
        <v>10</v>
      </c>
      <c r="J21" s="38">
        <f>+J16</f>
        <v>0</v>
      </c>
      <c r="K21" s="33"/>
    </row>
    <row r="22" spans="2:11" ht="22.5" customHeight="1">
      <c r="B22" s="35"/>
      <c r="C22" s="78" t="s">
        <v>225</v>
      </c>
      <c r="D22" s="33"/>
      <c r="E22" s="31"/>
      <c r="F22" s="31"/>
      <c r="G22" s="32"/>
      <c r="H22" s="32"/>
      <c r="I22" s="25" t="s">
        <v>14</v>
      </c>
      <c r="J22" s="38">
        <f>+J17</f>
        <v>0</v>
      </c>
      <c r="K22" s="33"/>
    </row>
    <row r="23" spans="2:11" ht="22.5" customHeight="1">
      <c r="B23" s="35"/>
      <c r="C23" s="78"/>
      <c r="D23" s="33"/>
      <c r="E23" s="31"/>
      <c r="F23" s="31"/>
      <c r="G23" s="32"/>
      <c r="H23" s="32"/>
      <c r="I23" s="25"/>
      <c r="J23" s="38"/>
      <c r="K23" s="33"/>
    </row>
    <row r="24" spans="2:11" ht="22.5" customHeight="1">
      <c r="B24" s="35"/>
      <c r="C24" s="78"/>
      <c r="D24" s="33"/>
      <c r="E24" s="31"/>
      <c r="F24" s="31"/>
      <c r="G24" s="32"/>
      <c r="H24" s="32"/>
      <c r="I24" s="25"/>
      <c r="J24" s="38"/>
      <c r="K24" s="33"/>
    </row>
    <row r="25" spans="2:11" ht="22.5" customHeight="1">
      <c r="B25" s="35"/>
      <c r="C25" s="139"/>
      <c r="D25" s="139"/>
      <c r="E25" s="31"/>
      <c r="F25" s="31"/>
      <c r="G25" s="32"/>
      <c r="H25" s="32"/>
      <c r="I25" s="25"/>
      <c r="J25" s="38"/>
      <c r="K25" s="33"/>
    </row>
    <row r="26" spans="2:11" ht="22.5" customHeight="1">
      <c r="B26" s="35"/>
      <c r="C26" s="134"/>
      <c r="D26" s="134"/>
      <c r="E26" s="31"/>
      <c r="F26" s="31"/>
      <c r="G26" s="32"/>
      <c r="H26" s="32"/>
      <c r="I26" s="25"/>
      <c r="J26" s="38"/>
      <c r="K26" s="33"/>
    </row>
    <row r="27" spans="2:11" ht="22.5" customHeight="1">
      <c r="B27" s="33"/>
      <c r="C27" s="141"/>
      <c r="D27" s="141"/>
      <c r="E27" s="34"/>
      <c r="F27" s="34"/>
      <c r="G27" s="34"/>
      <c r="H27" s="34"/>
      <c r="I27" s="34"/>
      <c r="J27" s="38"/>
      <c r="K27" s="33"/>
    </row>
    <row r="28" spans="2:11" ht="21.65" customHeight="1">
      <c r="B28" s="33"/>
      <c r="C28" s="34"/>
      <c r="D28" s="34"/>
      <c r="E28" s="34"/>
      <c r="F28" s="34"/>
      <c r="G28" s="34"/>
      <c r="H28" s="34"/>
      <c r="I28" s="34"/>
      <c r="J28" s="38"/>
      <c r="K28" s="39"/>
    </row>
    <row r="29" spans="2:11" ht="21.65" customHeight="1">
      <c r="B29" s="31"/>
      <c r="C29" s="34"/>
      <c r="D29" s="34"/>
      <c r="E29" s="34"/>
      <c r="F29" s="34"/>
      <c r="G29" s="34"/>
      <c r="H29" s="34"/>
      <c r="I29" s="34"/>
      <c r="J29" s="38"/>
      <c r="K29" s="39"/>
    </row>
    <row r="30" spans="2:11">
      <c r="B30" s="31"/>
      <c r="C30" s="31"/>
      <c r="D30" s="31"/>
      <c r="E30" s="31"/>
      <c r="F30" s="31"/>
      <c r="G30" s="34"/>
      <c r="H30" s="34"/>
      <c r="I30" s="34"/>
      <c r="J30" s="39"/>
      <c r="K30" s="33"/>
    </row>
    <row r="31" spans="2:11">
      <c r="B31" s="33"/>
      <c r="C31" s="32"/>
      <c r="D31" s="32"/>
      <c r="E31" s="34"/>
      <c r="F31" s="34"/>
      <c r="G31" s="34"/>
      <c r="H31" s="34"/>
      <c r="I31" s="34"/>
      <c r="J31" s="34"/>
      <c r="K31" s="33"/>
    </row>
    <row r="32" spans="2:11" ht="23">
      <c r="B32" s="142" t="s">
        <v>122</v>
      </c>
      <c r="C32" s="142"/>
      <c r="D32" s="142"/>
      <c r="E32" s="142"/>
      <c r="F32" s="142"/>
      <c r="G32" s="142"/>
      <c r="H32" s="142"/>
      <c r="I32" s="142"/>
      <c r="J32" s="142"/>
      <c r="K32" s="33"/>
    </row>
    <row r="33" spans="2:11">
      <c r="B33" s="32"/>
      <c r="C33" s="32"/>
      <c r="D33" s="32"/>
      <c r="E33" s="34"/>
      <c r="F33" s="34"/>
      <c r="G33" s="34"/>
      <c r="H33" s="34"/>
      <c r="I33" s="34"/>
      <c r="J33" s="34"/>
      <c r="K33" s="33"/>
    </row>
    <row r="34" spans="2:11" s="41" customFormat="1" ht="29.15" customHeight="1">
      <c r="B34" s="36" t="s">
        <v>0</v>
      </c>
      <c r="C34" s="140" t="s">
        <v>1</v>
      </c>
      <c r="D34" s="140"/>
      <c r="E34" s="140"/>
      <c r="F34" s="140" t="s">
        <v>2</v>
      </c>
      <c r="G34" s="140"/>
      <c r="H34" s="25" t="s">
        <v>3</v>
      </c>
      <c r="I34" s="25" t="s">
        <v>4</v>
      </c>
      <c r="J34" s="25" t="s">
        <v>123</v>
      </c>
      <c r="K34" s="25" t="s">
        <v>124</v>
      </c>
    </row>
    <row r="35" spans="2:11" s="41" customFormat="1" ht="162" customHeight="1">
      <c r="B35" s="42">
        <v>1</v>
      </c>
      <c r="C35" s="137" t="s">
        <v>183</v>
      </c>
      <c r="D35" s="137"/>
      <c r="E35" s="137"/>
      <c r="F35" s="138" t="s">
        <v>7</v>
      </c>
      <c r="G35" s="138"/>
      <c r="H35" s="43" t="s">
        <v>125</v>
      </c>
      <c r="I35" s="44">
        <v>1</v>
      </c>
      <c r="J35" s="45"/>
      <c r="K35" s="42"/>
    </row>
    <row r="36" spans="2:11" s="41" customFormat="1" ht="209.5" customHeight="1">
      <c r="B36" s="42">
        <v>2</v>
      </c>
      <c r="C36" s="137" t="s">
        <v>184</v>
      </c>
      <c r="D36" s="137"/>
      <c r="E36" s="137"/>
      <c r="F36" s="138" t="s">
        <v>9</v>
      </c>
      <c r="G36" s="138"/>
      <c r="H36" s="42" t="s">
        <v>10</v>
      </c>
      <c r="I36" s="42"/>
      <c r="J36" s="45"/>
      <c r="K36" s="42"/>
    </row>
    <row r="37" spans="2:11" s="41" customFormat="1" ht="236.5" customHeight="1">
      <c r="B37" s="42">
        <v>3</v>
      </c>
      <c r="C37" s="137" t="s">
        <v>185</v>
      </c>
      <c r="D37" s="137"/>
      <c r="E37" s="137"/>
      <c r="F37" s="138" t="s">
        <v>11</v>
      </c>
      <c r="G37" s="138"/>
      <c r="H37" s="42" t="s">
        <v>12</v>
      </c>
      <c r="I37" s="42"/>
      <c r="J37" s="45"/>
      <c r="K37" s="42"/>
    </row>
    <row r="38" spans="2:11" s="41" customFormat="1" ht="195" customHeight="1">
      <c r="B38" s="42">
        <v>4</v>
      </c>
      <c r="C38" s="137" t="s">
        <v>186</v>
      </c>
      <c r="D38" s="137"/>
      <c r="E38" s="137"/>
      <c r="F38" s="138" t="s">
        <v>13</v>
      </c>
      <c r="G38" s="138"/>
      <c r="H38" s="42" t="s">
        <v>14</v>
      </c>
      <c r="I38" s="42"/>
      <c r="J38" s="45"/>
      <c r="K38" s="42"/>
    </row>
    <row r="39" spans="2:11" s="41" customFormat="1" ht="88.4" customHeight="1">
      <c r="B39" s="42">
        <v>5</v>
      </c>
      <c r="C39" s="137" t="s">
        <v>187</v>
      </c>
      <c r="D39" s="137"/>
      <c r="E39" s="137"/>
      <c r="F39" s="138" t="s">
        <v>15</v>
      </c>
      <c r="G39" s="138"/>
      <c r="H39" s="42" t="s">
        <v>10</v>
      </c>
      <c r="I39" s="44">
        <v>0</v>
      </c>
      <c r="J39" s="45"/>
      <c r="K39" s="42"/>
    </row>
    <row r="40" spans="2:11" s="41" customFormat="1" ht="272.5" customHeight="1">
      <c r="B40" s="42">
        <v>6</v>
      </c>
      <c r="C40" s="137" t="s">
        <v>188</v>
      </c>
      <c r="D40" s="137"/>
      <c r="E40" s="137"/>
      <c r="F40" s="138" t="s">
        <v>16</v>
      </c>
      <c r="G40" s="138"/>
      <c r="H40" s="43" t="s">
        <v>17</v>
      </c>
      <c r="I40" s="44"/>
      <c r="J40" s="45"/>
      <c r="K40" s="42"/>
    </row>
    <row r="41" spans="2:11" s="41" customFormat="1" ht="192" customHeight="1">
      <c r="B41" s="42">
        <v>7</v>
      </c>
      <c r="C41" s="137" t="s">
        <v>189</v>
      </c>
      <c r="D41" s="137"/>
      <c r="E41" s="137"/>
      <c r="F41" s="138" t="s">
        <v>18</v>
      </c>
      <c r="G41" s="138"/>
      <c r="H41" s="43" t="s">
        <v>19</v>
      </c>
      <c r="I41" s="42"/>
      <c r="J41" s="45"/>
      <c r="K41" s="42"/>
    </row>
    <row r="42" spans="2:11" s="41" customFormat="1" ht="232.75" customHeight="1">
      <c r="B42" s="42">
        <v>8</v>
      </c>
      <c r="C42" s="137" t="s">
        <v>190</v>
      </c>
      <c r="D42" s="137"/>
      <c r="E42" s="137"/>
      <c r="F42" s="138" t="s">
        <v>182</v>
      </c>
      <c r="G42" s="138"/>
      <c r="H42" s="43" t="s">
        <v>21</v>
      </c>
      <c r="I42" s="42"/>
      <c r="J42" s="45"/>
      <c r="K42" s="42"/>
    </row>
    <row r="43" spans="2:11" s="41" customFormat="1" ht="292.5" customHeight="1">
      <c r="B43" s="42">
        <v>9</v>
      </c>
      <c r="C43" s="137" t="s">
        <v>191</v>
      </c>
      <c r="D43" s="137"/>
      <c r="E43" s="137"/>
      <c r="F43" s="138" t="s">
        <v>22</v>
      </c>
      <c r="G43" s="138"/>
      <c r="H43" s="43" t="s">
        <v>23</v>
      </c>
      <c r="I43" s="42"/>
      <c r="J43" s="45"/>
      <c r="K43" s="42"/>
    </row>
    <row r="44" spans="2:11" s="41" customFormat="1" ht="262.64999999999998" customHeight="1">
      <c r="B44" s="42">
        <v>10</v>
      </c>
      <c r="C44" s="137" t="s">
        <v>192</v>
      </c>
      <c r="D44" s="137"/>
      <c r="E44" s="137"/>
      <c r="F44" s="138" t="s">
        <v>24</v>
      </c>
      <c r="G44" s="138"/>
      <c r="H44" s="43" t="s">
        <v>23</v>
      </c>
      <c r="I44" s="42"/>
      <c r="J44" s="45"/>
      <c r="K44" s="42"/>
    </row>
    <row r="45" spans="2:11" s="41" customFormat="1" ht="249" customHeight="1">
      <c r="B45" s="42">
        <v>11</v>
      </c>
      <c r="C45" s="137" t="s">
        <v>193</v>
      </c>
      <c r="D45" s="137"/>
      <c r="E45" s="137"/>
      <c r="F45" s="138" t="s">
        <v>25</v>
      </c>
      <c r="G45" s="138"/>
      <c r="H45" s="43" t="s">
        <v>23</v>
      </c>
      <c r="I45" s="42"/>
      <c r="J45" s="45"/>
      <c r="K45" s="42"/>
    </row>
    <row r="46" spans="2:11" s="41" customFormat="1" ht="145.65" customHeight="1">
      <c r="B46" s="42">
        <v>12</v>
      </c>
      <c r="C46" s="137" t="s">
        <v>194</v>
      </c>
      <c r="D46" s="137"/>
      <c r="E46" s="137"/>
      <c r="F46" s="138" t="s">
        <v>26</v>
      </c>
      <c r="G46" s="138"/>
      <c r="H46" s="43" t="s">
        <v>23</v>
      </c>
      <c r="I46" s="42"/>
      <c r="J46" s="45"/>
      <c r="K46" s="42"/>
    </row>
    <row r="47" spans="2:11" s="41" customFormat="1" ht="282.64999999999998" customHeight="1">
      <c r="B47" s="42">
        <v>13</v>
      </c>
      <c r="C47" s="137" t="s">
        <v>195</v>
      </c>
      <c r="D47" s="137"/>
      <c r="E47" s="137"/>
      <c r="F47" s="138" t="s">
        <v>27</v>
      </c>
      <c r="G47" s="138"/>
      <c r="H47" s="43" t="s">
        <v>23</v>
      </c>
      <c r="I47" s="42"/>
      <c r="J47" s="45"/>
      <c r="K47" s="42"/>
    </row>
    <row r="48" spans="2:11" s="41" customFormat="1" ht="166.75" customHeight="1">
      <c r="B48" s="42">
        <v>14</v>
      </c>
      <c r="C48" s="137" t="s">
        <v>196</v>
      </c>
      <c r="D48" s="137"/>
      <c r="E48" s="137"/>
      <c r="F48" s="138" t="s">
        <v>28</v>
      </c>
      <c r="G48" s="138"/>
      <c r="H48" s="43" t="s">
        <v>23</v>
      </c>
      <c r="I48" s="42"/>
      <c r="J48" s="45"/>
      <c r="K48" s="42"/>
    </row>
    <row r="49" spans="2:11" s="41" customFormat="1" ht="270.64999999999998" customHeight="1">
      <c r="B49" s="42">
        <v>15</v>
      </c>
      <c r="C49" s="137" t="s">
        <v>197</v>
      </c>
      <c r="D49" s="137"/>
      <c r="E49" s="137"/>
      <c r="F49" s="138" t="s">
        <v>29</v>
      </c>
      <c r="G49" s="138"/>
      <c r="H49" s="42" t="s">
        <v>10</v>
      </c>
      <c r="I49" s="42"/>
      <c r="J49" s="45"/>
      <c r="K49" s="42"/>
    </row>
    <row r="50" spans="2:11" s="41" customFormat="1" ht="200.5" customHeight="1">
      <c r="B50" s="42">
        <v>16</v>
      </c>
      <c r="C50" s="137" t="s">
        <v>198</v>
      </c>
      <c r="D50" s="137"/>
      <c r="E50" s="137"/>
      <c r="F50" s="138" t="s">
        <v>30</v>
      </c>
      <c r="G50" s="138"/>
      <c r="H50" s="42"/>
      <c r="I50" s="42"/>
      <c r="J50" s="45"/>
      <c r="K50" s="42"/>
    </row>
    <row r="51" spans="2:11" s="41" customFormat="1" ht="52.75" customHeight="1">
      <c r="B51" s="42">
        <v>17</v>
      </c>
      <c r="C51" s="143" t="s">
        <v>126</v>
      </c>
      <c r="D51" s="143"/>
      <c r="E51" s="143"/>
      <c r="F51" s="138" t="s">
        <v>127</v>
      </c>
      <c r="G51" s="138"/>
      <c r="H51" s="46"/>
      <c r="I51" s="42"/>
      <c r="J51" s="45"/>
      <c r="K51" s="42"/>
    </row>
    <row r="52" spans="2:11" s="41" customFormat="1" ht="87" customHeight="1">
      <c r="B52" s="42">
        <v>18</v>
      </c>
      <c r="C52" s="137" t="s">
        <v>199</v>
      </c>
      <c r="D52" s="137"/>
      <c r="E52" s="137"/>
      <c r="F52" s="138" t="s">
        <v>31</v>
      </c>
      <c r="G52" s="138"/>
      <c r="H52" s="42" t="s">
        <v>10</v>
      </c>
      <c r="I52" s="42"/>
      <c r="J52" s="45"/>
      <c r="K52" s="42"/>
    </row>
    <row r="53" spans="2:11" s="41" customFormat="1" ht="163.4" customHeight="1">
      <c r="B53" s="42">
        <v>19</v>
      </c>
      <c r="C53" s="137" t="s">
        <v>200</v>
      </c>
      <c r="D53" s="137"/>
      <c r="E53" s="137"/>
      <c r="F53" s="138" t="s">
        <v>32</v>
      </c>
      <c r="G53" s="138"/>
      <c r="H53" s="42" t="s">
        <v>10</v>
      </c>
      <c r="I53" s="44"/>
      <c r="J53" s="45"/>
      <c r="K53" s="32"/>
    </row>
    <row r="54" spans="2:11" s="41" customFormat="1" ht="122.4" customHeight="1">
      <c r="B54" s="42">
        <v>20</v>
      </c>
      <c r="C54" s="137" t="s">
        <v>201</v>
      </c>
      <c r="D54" s="137"/>
      <c r="E54" s="137"/>
      <c r="F54" s="138" t="s">
        <v>33</v>
      </c>
      <c r="G54" s="138"/>
      <c r="H54" s="42" t="s">
        <v>10</v>
      </c>
      <c r="I54" s="44">
        <f>+J97</f>
        <v>0</v>
      </c>
      <c r="J54" s="45"/>
      <c r="K54" s="42"/>
    </row>
    <row r="55" spans="2:11" s="41" customFormat="1" ht="103.75" customHeight="1">
      <c r="B55" s="42">
        <v>21</v>
      </c>
      <c r="C55" s="137" t="s">
        <v>202</v>
      </c>
      <c r="D55" s="137"/>
      <c r="E55" s="137"/>
      <c r="F55" s="138" t="s">
        <v>34</v>
      </c>
      <c r="G55" s="138"/>
      <c r="H55" s="42" t="s">
        <v>10</v>
      </c>
      <c r="I55" s="44">
        <f>+J106</f>
        <v>0</v>
      </c>
      <c r="J55" s="45"/>
      <c r="K55" s="42"/>
    </row>
    <row r="56" spans="2:11" s="41" customFormat="1" ht="214.75" customHeight="1">
      <c r="B56" s="42">
        <v>22</v>
      </c>
      <c r="C56" s="137" t="s">
        <v>203</v>
      </c>
      <c r="D56" s="137"/>
      <c r="E56" s="137"/>
      <c r="F56" s="138" t="s">
        <v>35</v>
      </c>
      <c r="G56" s="138"/>
      <c r="H56" s="42" t="s">
        <v>10</v>
      </c>
      <c r="I56" s="42"/>
      <c r="J56" s="45"/>
      <c r="K56" s="42"/>
    </row>
    <row r="57" spans="2:11" s="41" customFormat="1" ht="32.15" customHeight="1">
      <c r="B57" s="42">
        <v>23</v>
      </c>
      <c r="C57" s="143" t="s">
        <v>128</v>
      </c>
      <c r="D57" s="143"/>
      <c r="E57" s="143"/>
      <c r="F57" s="138"/>
      <c r="G57" s="138"/>
      <c r="H57" s="35"/>
      <c r="I57" s="42"/>
      <c r="J57" s="45"/>
      <c r="K57" s="42"/>
    </row>
    <row r="58" spans="2:11" s="41" customFormat="1" ht="64.400000000000006" customHeight="1">
      <c r="B58" s="42">
        <v>24</v>
      </c>
      <c r="C58" s="137" t="s">
        <v>204</v>
      </c>
      <c r="D58" s="137"/>
      <c r="E58" s="137"/>
      <c r="F58" s="138" t="s">
        <v>36</v>
      </c>
      <c r="G58" s="138"/>
      <c r="H58" s="42"/>
      <c r="I58" s="42"/>
      <c r="J58" s="45"/>
      <c r="K58" s="33"/>
    </row>
    <row r="59" spans="2:11" s="41" customFormat="1" ht="102.65" customHeight="1">
      <c r="B59" s="42">
        <v>25</v>
      </c>
      <c r="C59" s="137" t="s">
        <v>205</v>
      </c>
      <c r="D59" s="137"/>
      <c r="E59" s="137"/>
      <c r="F59" s="138" t="s">
        <v>37</v>
      </c>
      <c r="G59" s="138"/>
      <c r="H59" s="43" t="s">
        <v>23</v>
      </c>
      <c r="I59" s="44"/>
      <c r="J59" s="45"/>
      <c r="K59" s="32"/>
    </row>
    <row r="60" spans="2:11" s="41" customFormat="1" ht="216.65" customHeight="1">
      <c r="B60" s="42">
        <v>26</v>
      </c>
      <c r="C60" s="137" t="s">
        <v>206</v>
      </c>
      <c r="D60" s="137"/>
      <c r="E60" s="137"/>
      <c r="F60" s="138" t="s">
        <v>38</v>
      </c>
      <c r="G60" s="138"/>
      <c r="H60" s="43" t="s">
        <v>23</v>
      </c>
      <c r="I60" s="44">
        <v>0</v>
      </c>
      <c r="J60" s="45"/>
      <c r="K60" s="42"/>
    </row>
    <row r="61" spans="2:11" s="41" customFormat="1" ht="180.65" customHeight="1">
      <c r="B61" s="42">
        <v>27</v>
      </c>
      <c r="C61" s="137" t="s">
        <v>207</v>
      </c>
      <c r="D61" s="137"/>
      <c r="E61" s="137"/>
      <c r="F61" s="138" t="s">
        <v>39</v>
      </c>
      <c r="G61" s="138"/>
      <c r="H61" s="43" t="s">
        <v>23</v>
      </c>
      <c r="I61" s="42">
        <v>0</v>
      </c>
      <c r="J61" s="45"/>
      <c r="K61" s="42"/>
    </row>
    <row r="62" spans="2:11" s="41" customFormat="1" ht="153" customHeight="1">
      <c r="B62" s="42">
        <v>28</v>
      </c>
      <c r="C62" s="137" t="s">
        <v>40</v>
      </c>
      <c r="D62" s="137"/>
      <c r="E62" s="137"/>
      <c r="F62" s="138" t="s">
        <v>41</v>
      </c>
      <c r="G62" s="138"/>
      <c r="H62" s="43" t="s">
        <v>10</v>
      </c>
      <c r="I62" s="42"/>
      <c r="J62" s="45"/>
      <c r="K62" s="42"/>
    </row>
    <row r="63" spans="2:11" s="41" customFormat="1" ht="111.65" customHeight="1">
      <c r="B63" s="42">
        <v>29</v>
      </c>
      <c r="C63" s="137" t="s">
        <v>208</v>
      </c>
      <c r="D63" s="137"/>
      <c r="E63" s="137"/>
      <c r="F63" s="138" t="s">
        <v>42</v>
      </c>
      <c r="G63" s="138"/>
      <c r="H63" s="43" t="s">
        <v>10</v>
      </c>
      <c r="I63" s="44"/>
      <c r="J63" s="45"/>
      <c r="K63" s="42"/>
    </row>
    <row r="64" spans="2:11" s="41" customFormat="1" ht="241.75" customHeight="1">
      <c r="B64" s="42">
        <v>30</v>
      </c>
      <c r="C64" s="137" t="s">
        <v>209</v>
      </c>
      <c r="D64" s="137"/>
      <c r="E64" s="137"/>
      <c r="F64" s="138" t="s">
        <v>43</v>
      </c>
      <c r="G64" s="138"/>
      <c r="H64" s="43" t="s">
        <v>23</v>
      </c>
      <c r="I64" s="44"/>
      <c r="J64" s="45"/>
      <c r="K64" s="42"/>
    </row>
    <row r="65" spans="2:11" s="41" customFormat="1" ht="249" customHeight="1">
      <c r="B65" s="42">
        <v>31</v>
      </c>
      <c r="C65" s="137" t="s">
        <v>129</v>
      </c>
      <c r="D65" s="137"/>
      <c r="E65" s="137"/>
      <c r="F65" s="138" t="s">
        <v>44</v>
      </c>
      <c r="G65" s="138"/>
      <c r="H65" s="43" t="s">
        <v>45</v>
      </c>
      <c r="I65" s="44"/>
      <c r="J65" s="45"/>
      <c r="K65" s="42"/>
    </row>
    <row r="66" spans="2:11" s="41" customFormat="1" ht="138" customHeight="1">
      <c r="B66" s="42">
        <v>32</v>
      </c>
      <c r="C66" s="137" t="s">
        <v>210</v>
      </c>
      <c r="D66" s="137"/>
      <c r="E66" s="137"/>
      <c r="F66" s="138" t="s">
        <v>46</v>
      </c>
      <c r="G66" s="138"/>
      <c r="H66" s="43" t="s">
        <v>47</v>
      </c>
      <c r="I66" s="44"/>
      <c r="J66" s="45"/>
      <c r="K66" s="42"/>
    </row>
    <row r="67" spans="2:11" s="41" customFormat="1" ht="166.75" customHeight="1">
      <c r="B67" s="42">
        <v>33</v>
      </c>
      <c r="C67" s="137" t="s">
        <v>211</v>
      </c>
      <c r="D67" s="137"/>
      <c r="E67" s="137"/>
      <c r="F67" s="138" t="s">
        <v>48</v>
      </c>
      <c r="G67" s="138"/>
      <c r="H67" s="43" t="s">
        <v>45</v>
      </c>
      <c r="I67" s="44"/>
      <c r="J67" s="45"/>
      <c r="K67" s="42"/>
    </row>
    <row r="68" spans="2:11" s="41" customFormat="1" ht="165" customHeight="1">
      <c r="B68" s="42">
        <v>34</v>
      </c>
      <c r="C68" s="137" t="s">
        <v>212</v>
      </c>
      <c r="D68" s="137"/>
      <c r="E68" s="137"/>
      <c r="F68" s="138" t="s">
        <v>49</v>
      </c>
      <c r="G68" s="138"/>
      <c r="H68" s="43" t="s">
        <v>21</v>
      </c>
      <c r="I68" s="42"/>
      <c r="J68" s="45"/>
      <c r="K68" s="42"/>
    </row>
    <row r="69" spans="2:11" s="41" customFormat="1" ht="409.5" customHeight="1">
      <c r="B69" s="42">
        <v>35</v>
      </c>
      <c r="C69" s="137" t="s">
        <v>213</v>
      </c>
      <c r="D69" s="137"/>
      <c r="E69" s="137"/>
      <c r="F69" s="138" t="s">
        <v>50</v>
      </c>
      <c r="G69" s="138"/>
      <c r="H69" s="43" t="s">
        <v>17</v>
      </c>
      <c r="I69" s="42"/>
      <c r="J69" s="45"/>
      <c r="K69" s="42"/>
    </row>
    <row r="70" spans="2:11" s="41" customFormat="1" ht="201" customHeight="1">
      <c r="B70" s="42">
        <v>36</v>
      </c>
      <c r="C70" s="137" t="s">
        <v>214</v>
      </c>
      <c r="D70" s="137"/>
      <c r="E70" s="137"/>
      <c r="F70" s="138" t="s">
        <v>51</v>
      </c>
      <c r="G70" s="138"/>
      <c r="H70" s="42" t="s">
        <v>14</v>
      </c>
      <c r="I70" s="42"/>
      <c r="J70" s="45"/>
      <c r="K70" s="42"/>
    </row>
    <row r="71" spans="2:11" s="41" customFormat="1" ht="201" customHeight="1">
      <c r="B71" s="42">
        <v>37</v>
      </c>
      <c r="C71" s="137" t="s">
        <v>215</v>
      </c>
      <c r="D71" s="137"/>
      <c r="E71" s="137"/>
      <c r="F71" s="138" t="s">
        <v>52</v>
      </c>
      <c r="G71" s="138"/>
      <c r="H71" s="42" t="s">
        <v>14</v>
      </c>
      <c r="I71" s="42"/>
      <c r="J71" s="45"/>
      <c r="K71" s="42"/>
    </row>
    <row r="72" spans="2:11" s="41" customFormat="1" ht="141" customHeight="1">
      <c r="B72" s="42">
        <v>38</v>
      </c>
      <c r="C72" s="137" t="s">
        <v>53</v>
      </c>
      <c r="D72" s="137"/>
      <c r="E72" s="137"/>
      <c r="F72" s="144" t="s">
        <v>54</v>
      </c>
      <c r="G72" s="144"/>
      <c r="H72" s="42" t="s">
        <v>14</v>
      </c>
      <c r="I72" s="39"/>
      <c r="J72" s="45"/>
      <c r="K72" s="42"/>
    </row>
    <row r="73" spans="2:11" s="41" customFormat="1" ht="228.65" customHeight="1">
      <c r="B73" s="42">
        <v>39</v>
      </c>
      <c r="C73" s="137" t="s">
        <v>55</v>
      </c>
      <c r="D73" s="137"/>
      <c r="E73" s="137"/>
      <c r="F73" s="144" t="s">
        <v>56</v>
      </c>
      <c r="G73" s="144"/>
      <c r="H73" s="42" t="s">
        <v>14</v>
      </c>
      <c r="I73" s="39"/>
      <c r="J73" s="45"/>
      <c r="K73" s="42"/>
    </row>
    <row r="74" spans="2:11" s="41" customFormat="1" ht="228.65" customHeight="1">
      <c r="B74" s="42">
        <v>40</v>
      </c>
      <c r="C74" s="145" t="s">
        <v>130</v>
      </c>
      <c r="D74" s="145"/>
      <c r="E74" s="145"/>
      <c r="F74" s="144" t="s">
        <v>58</v>
      </c>
      <c r="G74" s="144"/>
      <c r="H74" s="42" t="s">
        <v>59</v>
      </c>
      <c r="I74" s="39"/>
      <c r="J74" s="45"/>
      <c r="K74" s="42"/>
    </row>
    <row r="75" spans="2:11" s="41" customFormat="1" ht="228.65" customHeight="1">
      <c r="B75" s="42">
        <v>41</v>
      </c>
      <c r="C75" s="137" t="s">
        <v>60</v>
      </c>
      <c r="D75" s="137"/>
      <c r="E75" s="137"/>
      <c r="F75" s="138" t="s">
        <v>61</v>
      </c>
      <c r="G75" s="138"/>
      <c r="H75" s="32" t="s">
        <v>62</v>
      </c>
      <c r="I75" s="42"/>
      <c r="J75" s="45"/>
      <c r="K75" s="42"/>
    </row>
    <row r="76" spans="2:11" s="41" customFormat="1" ht="201" customHeight="1">
      <c r="B76" s="42">
        <v>42</v>
      </c>
      <c r="C76" s="145" t="s">
        <v>63</v>
      </c>
      <c r="D76" s="145"/>
      <c r="E76" s="145"/>
      <c r="F76" s="138" t="s">
        <v>64</v>
      </c>
      <c r="G76" s="138"/>
      <c r="H76" s="32" t="s">
        <v>62</v>
      </c>
      <c r="I76" s="42"/>
      <c r="J76" s="45"/>
      <c r="K76" s="42"/>
    </row>
    <row r="77" spans="2:11" s="41" customFormat="1" ht="145.65" customHeight="1">
      <c r="B77" s="42">
        <v>43</v>
      </c>
      <c r="C77" s="137" t="s">
        <v>131</v>
      </c>
      <c r="D77" s="137"/>
      <c r="E77" s="137"/>
      <c r="F77" s="138" t="s">
        <v>64</v>
      </c>
      <c r="G77" s="138"/>
      <c r="H77" s="32" t="s">
        <v>23</v>
      </c>
      <c r="I77" s="42"/>
      <c r="J77" s="45"/>
      <c r="K77" s="42"/>
    </row>
    <row r="78" spans="2:11" s="41" customFormat="1" ht="161.5" customHeight="1">
      <c r="B78" s="42">
        <v>44</v>
      </c>
      <c r="C78" s="137" t="s">
        <v>132</v>
      </c>
      <c r="D78" s="137"/>
      <c r="E78" s="137"/>
      <c r="F78" s="138" t="s">
        <v>67</v>
      </c>
      <c r="G78" s="138"/>
      <c r="H78" s="32" t="s">
        <v>14</v>
      </c>
      <c r="I78" s="42"/>
      <c r="J78" s="45"/>
      <c r="K78" s="42"/>
    </row>
    <row r="79" spans="2:11" s="41" customFormat="1" ht="161.5" customHeight="1">
      <c r="B79" s="42">
        <v>45</v>
      </c>
      <c r="C79" s="137" t="s">
        <v>72</v>
      </c>
      <c r="D79" s="137"/>
      <c r="E79" s="137"/>
      <c r="F79" s="138" t="s">
        <v>73</v>
      </c>
      <c r="G79" s="138"/>
      <c r="H79" s="32" t="s">
        <v>68</v>
      </c>
      <c r="I79" s="44">
        <f>+J111</f>
        <v>0</v>
      </c>
      <c r="J79" s="45"/>
      <c r="K79" s="42"/>
    </row>
    <row r="80" spans="2:11" s="41" customFormat="1" ht="136.4" customHeight="1">
      <c r="B80" s="42">
        <v>46</v>
      </c>
      <c r="C80" s="137" t="s">
        <v>133</v>
      </c>
      <c r="D80" s="137"/>
      <c r="E80" s="137"/>
      <c r="F80" s="138" t="s">
        <v>93</v>
      </c>
      <c r="G80" s="138"/>
      <c r="H80" s="32" t="s">
        <v>14</v>
      </c>
      <c r="I80" s="44">
        <f>+J103</f>
        <v>0</v>
      </c>
      <c r="J80" s="45"/>
      <c r="K80" s="42"/>
    </row>
    <row r="81" spans="2:11" s="41" customFormat="1" ht="168" customHeight="1">
      <c r="B81" s="42">
        <v>47</v>
      </c>
      <c r="C81" s="137" t="s">
        <v>76</v>
      </c>
      <c r="D81" s="137"/>
      <c r="E81" s="137"/>
      <c r="F81" s="138" t="s">
        <v>77</v>
      </c>
      <c r="G81" s="138"/>
      <c r="H81" s="32" t="s">
        <v>59</v>
      </c>
      <c r="I81" s="44"/>
      <c r="J81" s="45"/>
      <c r="K81" s="42">
        <v>0</v>
      </c>
    </row>
    <row r="82" spans="2:11" s="41" customFormat="1" ht="176.4" customHeight="1">
      <c r="B82" s="42">
        <v>48</v>
      </c>
      <c r="C82" s="137" t="s">
        <v>134</v>
      </c>
      <c r="D82" s="137"/>
      <c r="E82" s="137"/>
      <c r="F82" s="146" t="s">
        <v>70</v>
      </c>
      <c r="G82" s="147"/>
      <c r="H82" s="31" t="s">
        <v>135</v>
      </c>
      <c r="I82" s="47"/>
      <c r="J82" s="47"/>
      <c r="K82" s="47"/>
    </row>
    <row r="83" spans="2:11" s="41" customFormat="1" ht="162.65" customHeight="1">
      <c r="B83" s="42">
        <v>49</v>
      </c>
      <c r="C83" s="145" t="s">
        <v>74</v>
      </c>
      <c r="D83" s="145"/>
      <c r="E83" s="145"/>
      <c r="F83" s="146" t="s">
        <v>136</v>
      </c>
      <c r="G83" s="147"/>
      <c r="H83" s="31" t="s">
        <v>12</v>
      </c>
      <c r="I83" s="31"/>
      <c r="J83" s="31"/>
      <c r="K83" s="31"/>
    </row>
    <row r="84" spans="2:11" s="41" customFormat="1" ht="196.4" customHeight="1">
      <c r="B84" s="42">
        <v>50</v>
      </c>
      <c r="C84" s="145" t="s">
        <v>82</v>
      </c>
      <c r="D84" s="145"/>
      <c r="E84" s="145"/>
      <c r="F84" s="146" t="s">
        <v>95</v>
      </c>
      <c r="G84" s="147"/>
      <c r="H84" s="31" t="s">
        <v>135</v>
      </c>
      <c r="I84" s="31"/>
      <c r="J84" s="31"/>
      <c r="K84" s="31"/>
    </row>
    <row r="85" spans="2:11" s="41" customFormat="1" ht="23">
      <c r="B85" s="149" t="s">
        <v>137</v>
      </c>
      <c r="C85" s="150"/>
      <c r="D85" s="151"/>
      <c r="E85" s="48" t="s">
        <v>138</v>
      </c>
      <c r="F85" s="48"/>
      <c r="G85" s="48" t="s">
        <v>139</v>
      </c>
      <c r="H85" s="48" t="s">
        <v>140</v>
      </c>
      <c r="I85" s="46" t="s">
        <v>141</v>
      </c>
      <c r="J85" s="48" t="s">
        <v>4</v>
      </c>
      <c r="K85" s="48" t="s">
        <v>3</v>
      </c>
    </row>
    <row r="86" spans="2:11" s="41" customFormat="1" ht="23">
      <c r="B86" s="46"/>
      <c r="C86" s="46"/>
      <c r="D86" s="46"/>
      <c r="E86" s="48"/>
      <c r="F86" s="48"/>
      <c r="G86" s="48"/>
      <c r="H86" s="48"/>
      <c r="I86" s="46"/>
      <c r="J86" s="48"/>
      <c r="K86" s="48"/>
    </row>
    <row r="87" spans="2:11" s="41" customFormat="1" ht="14.4" customHeight="1">
      <c r="B87" s="49"/>
      <c r="C87" s="46"/>
      <c r="D87" s="46"/>
      <c r="E87" s="48"/>
      <c r="F87" s="48"/>
      <c r="G87" s="48"/>
      <c r="H87" s="48"/>
      <c r="I87" s="46"/>
      <c r="J87" s="48"/>
      <c r="K87" s="48"/>
    </row>
    <row r="88" spans="2:11" s="41" customFormat="1" ht="23">
      <c r="B88" s="143" t="s">
        <v>142</v>
      </c>
      <c r="C88" s="143"/>
      <c r="D88" s="143"/>
      <c r="E88" s="143"/>
      <c r="F88" s="50"/>
      <c r="G88" s="50"/>
      <c r="H88" s="50"/>
      <c r="I88" s="43"/>
      <c r="J88" s="49"/>
      <c r="K88" s="48"/>
    </row>
    <row r="89" spans="2:11" s="41" customFormat="1" ht="23">
      <c r="B89" s="148" t="s">
        <v>120</v>
      </c>
      <c r="C89" s="148"/>
      <c r="D89" s="148"/>
      <c r="E89" s="46">
        <v>0</v>
      </c>
      <c r="F89" s="50"/>
      <c r="G89" s="43"/>
      <c r="H89" s="43"/>
      <c r="I89" s="51"/>
      <c r="J89" s="52">
        <f>I89*H89*G89*E89</f>
        <v>0</v>
      </c>
      <c r="K89" s="48"/>
    </row>
    <row r="90" spans="2:11" s="41" customFormat="1" ht="23">
      <c r="B90" s="152" t="s">
        <v>143</v>
      </c>
      <c r="C90" s="152"/>
      <c r="D90" s="152"/>
      <c r="E90" s="40"/>
      <c r="F90" s="50"/>
      <c r="G90" s="50"/>
      <c r="H90" s="50"/>
      <c r="I90" s="51"/>
      <c r="J90" s="52">
        <f>SUM(J89:J89)</f>
        <v>0</v>
      </c>
      <c r="K90" s="43" t="s">
        <v>17</v>
      </c>
    </row>
    <row r="91" spans="2:11" s="41" customFormat="1" ht="23">
      <c r="B91" s="43"/>
      <c r="C91" s="53"/>
      <c r="D91" s="43"/>
      <c r="E91" s="40"/>
      <c r="F91" s="50"/>
      <c r="G91" s="50"/>
      <c r="H91" s="50"/>
      <c r="I91" s="51"/>
      <c r="J91" s="43"/>
      <c r="K91" s="43"/>
    </row>
    <row r="92" spans="2:11" s="41" customFormat="1">
      <c r="B92" s="33"/>
      <c r="C92" s="32"/>
      <c r="D92" s="32"/>
      <c r="E92" s="34"/>
      <c r="F92" s="34"/>
      <c r="G92" s="34"/>
      <c r="H92" s="34"/>
      <c r="I92" s="32"/>
      <c r="J92" s="34"/>
      <c r="K92" s="33"/>
    </row>
    <row r="93" spans="2:11" s="41" customFormat="1">
      <c r="B93" s="155" t="s">
        <v>305</v>
      </c>
      <c r="C93" s="155"/>
      <c r="D93" s="155"/>
      <c r="E93" s="54"/>
      <c r="F93" s="54"/>
      <c r="G93" s="34"/>
      <c r="H93" s="34"/>
      <c r="I93" s="32"/>
      <c r="J93" s="34"/>
      <c r="K93" s="33"/>
    </row>
    <row r="94" spans="2:11" s="41" customFormat="1">
      <c r="B94" s="154" t="s">
        <v>144</v>
      </c>
      <c r="C94" s="154"/>
      <c r="D94" s="154"/>
      <c r="E94" s="55"/>
      <c r="F94" s="55"/>
      <c r="G94" s="34"/>
      <c r="H94" s="34"/>
      <c r="I94" s="32"/>
      <c r="J94" s="56">
        <f>+J21</f>
        <v>0</v>
      </c>
      <c r="K94" s="33"/>
    </row>
    <row r="95" spans="2:11" s="41" customFormat="1">
      <c r="B95" s="154" t="s">
        <v>145</v>
      </c>
      <c r="C95" s="154"/>
      <c r="D95" s="154"/>
      <c r="E95" s="55"/>
      <c r="F95" s="55"/>
      <c r="G95" s="34"/>
      <c r="H95" s="34"/>
      <c r="I95" s="32"/>
      <c r="J95" s="56">
        <v>0</v>
      </c>
      <c r="K95" s="33"/>
    </row>
    <row r="96" spans="2:11" s="41" customFormat="1">
      <c r="B96" s="153" t="s">
        <v>143</v>
      </c>
      <c r="C96" s="153"/>
      <c r="D96" s="153"/>
      <c r="E96" s="55"/>
      <c r="F96" s="55"/>
      <c r="G96" s="34"/>
      <c r="H96" s="34"/>
      <c r="I96" s="32"/>
      <c r="J96" s="56">
        <f>SUM(J94:J95)</f>
        <v>0</v>
      </c>
      <c r="K96" s="32"/>
    </row>
    <row r="97" spans="1:30" s="41" customFormat="1">
      <c r="B97" s="153" t="s">
        <v>143</v>
      </c>
      <c r="C97" s="153"/>
      <c r="D97" s="153"/>
      <c r="E97" s="55"/>
      <c r="F97" s="55"/>
      <c r="G97" s="34"/>
      <c r="H97" s="34"/>
      <c r="I97" s="32"/>
      <c r="J97" s="56">
        <f>ROUND(J96,0)</f>
        <v>0</v>
      </c>
      <c r="K97" s="32" t="s">
        <v>10</v>
      </c>
    </row>
    <row r="98" spans="1:30" s="41" customFormat="1">
      <c r="B98" s="155"/>
      <c r="C98" s="155"/>
      <c r="D98" s="155"/>
      <c r="E98" s="24"/>
      <c r="F98" s="34"/>
      <c r="G98" s="34"/>
      <c r="H98" s="34"/>
      <c r="I98" s="39"/>
      <c r="J98" s="32"/>
      <c r="K98" s="32"/>
    </row>
    <row r="99" spans="1:30" s="41" customFormat="1">
      <c r="B99" s="155" t="s">
        <v>309</v>
      </c>
      <c r="C99" s="155"/>
      <c r="D99" s="155"/>
      <c r="E99" s="54"/>
      <c r="F99" s="54"/>
      <c r="G99" s="34"/>
      <c r="H99" s="34"/>
      <c r="I99" s="32"/>
      <c r="J99" s="34"/>
      <c r="K99" s="33"/>
    </row>
    <row r="100" spans="1:30" s="41" customFormat="1">
      <c r="B100" s="154" t="s">
        <v>144</v>
      </c>
      <c r="C100" s="154"/>
      <c r="D100" s="154"/>
      <c r="E100" s="55"/>
      <c r="F100" s="55"/>
      <c r="G100" s="34"/>
      <c r="H100" s="34"/>
      <c r="I100" s="32"/>
      <c r="J100" s="56">
        <f>+J22</f>
        <v>0</v>
      </c>
      <c r="K100" s="33"/>
    </row>
    <row r="101" spans="1:30" s="41" customFormat="1">
      <c r="B101" s="154" t="s">
        <v>145</v>
      </c>
      <c r="C101" s="154"/>
      <c r="D101" s="154"/>
      <c r="E101" s="55"/>
      <c r="F101" s="55"/>
      <c r="G101" s="34"/>
      <c r="H101" s="34"/>
      <c r="I101" s="32"/>
      <c r="J101" s="56">
        <f>+J100*0.1</f>
        <v>0</v>
      </c>
      <c r="K101" s="33"/>
    </row>
    <row r="102" spans="1:30" s="41" customFormat="1">
      <c r="B102" s="153" t="s">
        <v>143</v>
      </c>
      <c r="C102" s="153"/>
      <c r="D102" s="153"/>
      <c r="E102" s="55"/>
      <c r="F102" s="55"/>
      <c r="G102" s="34"/>
      <c r="H102" s="34"/>
      <c r="I102" s="32"/>
      <c r="J102" s="56">
        <f>SUM(J100:J101)</f>
        <v>0</v>
      </c>
      <c r="K102" s="32"/>
    </row>
    <row r="103" spans="1:30" s="41" customFormat="1">
      <c r="B103" s="153" t="s">
        <v>143</v>
      </c>
      <c r="C103" s="153"/>
      <c r="D103" s="153"/>
      <c r="E103" s="55"/>
      <c r="F103" s="55"/>
      <c r="G103" s="34"/>
      <c r="H103" s="34"/>
      <c r="I103" s="32"/>
      <c r="J103" s="56">
        <f>ROUND(J102,0)</f>
        <v>0</v>
      </c>
      <c r="K103" s="32" t="s">
        <v>21</v>
      </c>
    </row>
    <row r="104" spans="1:30" s="41" customFormat="1">
      <c r="B104" s="154"/>
      <c r="C104" s="154"/>
      <c r="D104" s="154"/>
      <c r="E104" s="24"/>
      <c r="F104" s="24"/>
      <c r="G104" s="34"/>
      <c r="H104" s="34"/>
      <c r="I104" s="32"/>
      <c r="J104" s="56"/>
    </row>
    <row r="105" spans="1:30" s="41" customFormat="1">
      <c r="B105" s="154"/>
      <c r="C105" s="154"/>
      <c r="D105" s="154"/>
      <c r="E105" s="24"/>
      <c r="F105" s="24"/>
      <c r="G105" s="141"/>
      <c r="H105" s="141"/>
      <c r="I105" s="141"/>
      <c r="J105" s="56"/>
      <c r="K105" s="33"/>
    </row>
    <row r="106" spans="1:30" s="41" customFormat="1">
      <c r="B106" s="154"/>
      <c r="C106" s="154"/>
      <c r="D106" s="154"/>
      <c r="E106" s="54"/>
      <c r="F106" s="54"/>
      <c r="G106" s="54"/>
      <c r="H106" s="34"/>
      <c r="I106" s="32"/>
      <c r="J106" s="56"/>
      <c r="K106" s="33"/>
    </row>
    <row r="107" spans="1:30">
      <c r="B107" s="33"/>
      <c r="C107" s="32"/>
      <c r="D107" s="32"/>
      <c r="E107" s="34"/>
      <c r="F107" s="34"/>
      <c r="G107" s="34"/>
      <c r="H107" s="34"/>
      <c r="I107" s="32"/>
      <c r="J107" s="34"/>
      <c r="K107" s="34"/>
    </row>
    <row r="108" spans="1:30">
      <c r="B108" s="155"/>
      <c r="C108" s="155"/>
      <c r="D108" s="155"/>
      <c r="E108" s="24"/>
      <c r="F108" s="24"/>
      <c r="G108" s="34"/>
      <c r="H108" s="34"/>
      <c r="I108" s="32"/>
      <c r="J108" s="34"/>
      <c r="K108" s="34"/>
    </row>
    <row r="109" spans="1:30">
      <c r="B109" s="154"/>
      <c r="C109" s="154"/>
      <c r="D109" s="154"/>
      <c r="E109" s="24"/>
      <c r="F109" s="24"/>
      <c r="G109" s="141"/>
      <c r="H109" s="141"/>
      <c r="I109" s="141"/>
      <c r="J109" s="56"/>
      <c r="K109" s="32"/>
    </row>
    <row r="110" spans="1:30" s="34" customFormat="1">
      <c r="A110" s="58"/>
      <c r="B110" s="33"/>
      <c r="C110" s="32"/>
      <c r="D110" s="32"/>
      <c r="I110" s="32"/>
      <c r="J110" s="56"/>
      <c r="L110" s="23"/>
      <c r="M110" s="23"/>
      <c r="N110" s="23"/>
      <c r="O110" s="23"/>
      <c r="P110" s="23"/>
      <c r="Q110" s="23"/>
      <c r="R110" s="23"/>
      <c r="S110" s="23"/>
      <c r="T110" s="23"/>
      <c r="U110" s="23"/>
      <c r="V110" s="23"/>
      <c r="W110" s="23"/>
      <c r="X110" s="23"/>
      <c r="Y110" s="23"/>
      <c r="Z110" s="23"/>
      <c r="AA110" s="23"/>
      <c r="AB110" s="23"/>
      <c r="AC110" s="23"/>
      <c r="AD110" s="23"/>
    </row>
    <row r="111" spans="1:30" s="34" customFormat="1">
      <c r="A111" s="58"/>
      <c r="B111" s="33"/>
      <c r="C111" s="32"/>
      <c r="D111" s="32"/>
      <c r="I111" s="32"/>
      <c r="J111" s="56"/>
      <c r="K111" s="32"/>
      <c r="L111" s="23"/>
      <c r="M111" s="23"/>
      <c r="N111" s="23"/>
      <c r="O111" s="23"/>
      <c r="P111" s="23"/>
      <c r="Q111" s="23"/>
      <c r="R111" s="23"/>
      <c r="S111" s="23"/>
      <c r="T111" s="23"/>
      <c r="U111" s="23"/>
      <c r="V111" s="23"/>
      <c r="W111" s="23"/>
      <c r="X111" s="23"/>
      <c r="Y111" s="23"/>
      <c r="Z111" s="23"/>
      <c r="AA111" s="23"/>
      <c r="AB111" s="23"/>
      <c r="AC111" s="23"/>
      <c r="AD111" s="23"/>
    </row>
    <row r="112" spans="1:30">
      <c r="J112" s="56"/>
    </row>
  </sheetData>
  <mergeCells count="137">
    <mergeCell ref="B109:D109"/>
    <mergeCell ref="G109:I109"/>
    <mergeCell ref="B103:D103"/>
    <mergeCell ref="B104:D104"/>
    <mergeCell ref="B105:D105"/>
    <mergeCell ref="G105:I105"/>
    <mergeCell ref="B106:D106"/>
    <mergeCell ref="B108:D108"/>
    <mergeCell ref="B97:D97"/>
    <mergeCell ref="B98:D98"/>
    <mergeCell ref="B99:D99"/>
    <mergeCell ref="B100:D100"/>
    <mergeCell ref="B101:D101"/>
    <mergeCell ref="B102:D102"/>
    <mergeCell ref="B89:D89"/>
    <mergeCell ref="B90:D90"/>
    <mergeCell ref="B93:D93"/>
    <mergeCell ref="B94:D94"/>
    <mergeCell ref="B95:D95"/>
    <mergeCell ref="B96:D96"/>
    <mergeCell ref="C83:E83"/>
    <mergeCell ref="F83:G83"/>
    <mergeCell ref="C84:E84"/>
    <mergeCell ref="F84:G84"/>
    <mergeCell ref="B85:D85"/>
    <mergeCell ref="B88:E88"/>
    <mergeCell ref="C80:E80"/>
    <mergeCell ref="F80:G80"/>
    <mergeCell ref="C81:E81"/>
    <mergeCell ref="F81:G81"/>
    <mergeCell ref="C82:E82"/>
    <mergeCell ref="F82:G82"/>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8:E38"/>
    <mergeCell ref="F38:G38"/>
    <mergeCell ref="C39:E39"/>
    <mergeCell ref="F39:G39"/>
    <mergeCell ref="C40:E40"/>
    <mergeCell ref="F40:G40"/>
    <mergeCell ref="C35:E35"/>
    <mergeCell ref="F35:G35"/>
    <mergeCell ref="C36:E36"/>
    <mergeCell ref="F36:G36"/>
    <mergeCell ref="C37:E37"/>
    <mergeCell ref="F37:G37"/>
    <mergeCell ref="B15:K15"/>
    <mergeCell ref="C25:D25"/>
    <mergeCell ref="C26:D26"/>
    <mergeCell ref="C27:D27"/>
    <mergeCell ref="B32:J32"/>
    <mergeCell ref="C34:E34"/>
    <mergeCell ref="F34:G34"/>
    <mergeCell ref="E9:K9"/>
    <mergeCell ref="B13:B14"/>
    <mergeCell ref="C13:C14"/>
    <mergeCell ref="D13:D14"/>
    <mergeCell ref="E13:E14"/>
    <mergeCell ref="G13:I13"/>
    <mergeCell ref="J13:J14"/>
    <mergeCell ref="K13:K14"/>
  </mergeCell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21E16A-CEE1-4B0D-AFA4-06EE821BB151}">
  <sheetPr>
    <tabColor rgb="FFFFFF00"/>
  </sheetPr>
  <dimension ref="A2:AD112"/>
  <sheetViews>
    <sheetView topLeftCell="A25" zoomScale="66" workbookViewId="0">
      <selection activeCell="F36" sqref="F36:G36"/>
    </sheetView>
  </sheetViews>
  <sheetFormatPr defaultColWidth="8.90625" defaultRowHeight="21.5"/>
  <cols>
    <col min="1" max="1" width="8.90625" style="23"/>
    <col min="2" max="2" width="29.90625" style="22" customWidth="1"/>
    <col min="3" max="3" width="21.90625" style="21" customWidth="1"/>
    <col min="4" max="4" width="23.453125" style="21" customWidth="1"/>
    <col min="5" max="5" width="47.08984375" style="23" customWidth="1"/>
    <col min="6" max="6" width="14.90625" style="23" customWidth="1"/>
    <col min="7" max="7" width="12.90625" style="23" customWidth="1"/>
    <col min="8" max="8" width="13.54296875" style="23" customWidth="1"/>
    <col min="9" max="9" width="14.90625" style="23" customWidth="1"/>
    <col min="10" max="10" width="19.90625" style="23" customWidth="1"/>
    <col min="11" max="11" width="35" style="22" customWidth="1"/>
    <col min="12" max="16384" width="8.90625" style="23"/>
  </cols>
  <sheetData>
    <row r="2" spans="2:11" ht="42" customHeight="1">
      <c r="B2" s="24" t="s">
        <v>99</v>
      </c>
      <c r="C2" s="36" t="s">
        <v>251</v>
      </c>
    </row>
    <row r="3" spans="2:11" ht="21" customHeight="1">
      <c r="B3" s="24" t="s">
        <v>100</v>
      </c>
      <c r="C3" s="25"/>
      <c r="E3" s="23" t="s">
        <v>255</v>
      </c>
      <c r="F3" s="23">
        <f>3*12.5</f>
        <v>37.5</v>
      </c>
    </row>
    <row r="4" spans="2:11" ht="21" customHeight="1">
      <c r="B4" s="24" t="s">
        <v>101</v>
      </c>
      <c r="C4" s="32" t="s">
        <v>216</v>
      </c>
    </row>
    <row r="5" spans="2:11" ht="21" customHeight="1">
      <c r="B5" s="24" t="s">
        <v>102</v>
      </c>
      <c r="C5" s="25" t="s">
        <v>327</v>
      </c>
    </row>
    <row r="6" spans="2:11" ht="21" customHeight="1">
      <c r="B6" s="24" t="s">
        <v>103</v>
      </c>
      <c r="C6" s="25"/>
    </row>
    <row r="7" spans="2:11" ht="21" customHeight="1">
      <c r="B7" s="24" t="s">
        <v>104</v>
      </c>
      <c r="C7" s="25">
        <v>3</v>
      </c>
    </row>
    <row r="8" spans="2:11" ht="21" customHeight="1">
      <c r="B8" s="24" t="s">
        <v>105</v>
      </c>
      <c r="C8" s="25" t="s">
        <v>317</v>
      </c>
    </row>
    <row r="9" spans="2:11" ht="41.4" customHeight="1">
      <c r="B9" s="26" t="s">
        <v>106</v>
      </c>
      <c r="C9" s="25">
        <f>C7+1</f>
        <v>4</v>
      </c>
      <c r="E9" s="135"/>
      <c r="F9" s="135"/>
      <c r="G9" s="135"/>
      <c r="H9" s="135"/>
      <c r="I9" s="135"/>
      <c r="J9" s="135"/>
      <c r="K9" s="135"/>
    </row>
    <row r="10" spans="2:11" ht="21" customHeight="1">
      <c r="B10" s="24" t="s">
        <v>107</v>
      </c>
      <c r="C10" s="25" t="s">
        <v>217</v>
      </c>
      <c r="J10" s="27"/>
    </row>
    <row r="11" spans="2:11" ht="21" customHeight="1">
      <c r="B11" s="24" t="s">
        <v>108</v>
      </c>
      <c r="C11" s="25" t="s">
        <v>218</v>
      </c>
    </row>
    <row r="12" spans="2:11">
      <c r="B12" s="28"/>
      <c r="C12" s="29"/>
    </row>
    <row r="13" spans="2:11" ht="15" customHeight="1">
      <c r="B13" s="136" t="s">
        <v>109</v>
      </c>
      <c r="C13" s="136" t="s">
        <v>110</v>
      </c>
      <c r="D13" s="136" t="s">
        <v>111</v>
      </c>
      <c r="E13" s="136" t="s">
        <v>112</v>
      </c>
      <c r="F13" s="30"/>
      <c r="G13" s="136" t="s">
        <v>113</v>
      </c>
      <c r="H13" s="136"/>
      <c r="I13" s="136"/>
      <c r="J13" s="136" t="s">
        <v>114</v>
      </c>
      <c r="K13" s="136" t="s">
        <v>115</v>
      </c>
    </row>
    <row r="14" spans="2:11" ht="15" customHeight="1">
      <c r="B14" s="136"/>
      <c r="C14" s="136"/>
      <c r="D14" s="136"/>
      <c r="E14" s="136"/>
      <c r="F14" s="30" t="s">
        <v>116</v>
      </c>
      <c r="G14" s="30" t="s">
        <v>117</v>
      </c>
      <c r="H14" s="30" t="s">
        <v>118</v>
      </c>
      <c r="I14" s="30" t="s">
        <v>119</v>
      </c>
      <c r="J14" s="136"/>
      <c r="K14" s="136"/>
    </row>
    <row r="15" spans="2:11" ht="18.649999999999999" customHeight="1">
      <c r="B15" s="132" t="s">
        <v>120</v>
      </c>
      <c r="C15" s="132"/>
      <c r="D15" s="132"/>
      <c r="E15" s="132"/>
      <c r="F15" s="132"/>
      <c r="G15" s="132"/>
      <c r="H15" s="132"/>
      <c r="I15" s="132"/>
      <c r="J15" s="132"/>
      <c r="K15" s="132"/>
    </row>
    <row r="16" spans="2:11">
      <c r="B16" s="31"/>
      <c r="C16" s="32"/>
      <c r="D16" s="32"/>
      <c r="E16" s="32"/>
      <c r="F16" s="32"/>
      <c r="G16" s="32"/>
      <c r="H16" s="32"/>
      <c r="I16" s="33"/>
      <c r="J16" s="32"/>
      <c r="K16" s="32"/>
    </row>
    <row r="17" spans="2:11">
      <c r="B17" s="33"/>
      <c r="C17" s="32"/>
      <c r="D17" s="32"/>
      <c r="E17" s="34"/>
      <c r="F17" s="32"/>
      <c r="G17" s="32"/>
      <c r="H17" s="34"/>
      <c r="I17" s="34"/>
      <c r="J17" s="32"/>
      <c r="K17" s="33"/>
    </row>
    <row r="18" spans="2:11">
      <c r="B18" s="33"/>
      <c r="C18" s="32"/>
      <c r="D18" s="32"/>
      <c r="E18" s="34"/>
      <c r="F18" s="32"/>
      <c r="G18" s="32"/>
      <c r="H18" s="34"/>
      <c r="I18" s="34"/>
      <c r="J18" s="32"/>
      <c r="K18" s="33"/>
    </row>
    <row r="19" spans="2:11">
      <c r="B19" s="33"/>
      <c r="C19" s="32"/>
      <c r="D19" s="32"/>
      <c r="E19" s="34"/>
      <c r="F19" s="32"/>
      <c r="G19" s="32"/>
      <c r="H19" s="34"/>
      <c r="I19" s="34"/>
      <c r="J19" s="32"/>
      <c r="K19" s="33"/>
    </row>
    <row r="20" spans="2:11" ht="22.5" customHeight="1">
      <c r="B20" s="35" t="s">
        <v>121</v>
      </c>
      <c r="C20" s="25"/>
      <c r="D20" s="25"/>
      <c r="E20" s="36"/>
      <c r="F20" s="36"/>
      <c r="G20" s="37"/>
      <c r="H20" s="34"/>
      <c r="I20" s="30"/>
      <c r="J20" s="38"/>
      <c r="K20" s="33"/>
    </row>
    <row r="21" spans="2:11" ht="22.5" customHeight="1">
      <c r="B21" s="35"/>
      <c r="C21" s="36" t="s">
        <v>31</v>
      </c>
      <c r="D21" s="31"/>
      <c r="E21" s="36"/>
      <c r="F21" s="36"/>
      <c r="G21" s="37"/>
      <c r="H21" s="34"/>
      <c r="I21" s="25" t="s">
        <v>10</v>
      </c>
      <c r="J21" s="38">
        <f>+J16</f>
        <v>0</v>
      </c>
      <c r="K21" s="33"/>
    </row>
    <row r="22" spans="2:11" ht="22.5" customHeight="1">
      <c r="B22" s="35"/>
      <c r="C22" s="78" t="s">
        <v>225</v>
      </c>
      <c r="D22" s="33"/>
      <c r="E22" s="31"/>
      <c r="F22" s="31"/>
      <c r="G22" s="32"/>
      <c r="H22" s="32"/>
      <c r="I22" s="25" t="s">
        <v>14</v>
      </c>
      <c r="J22" s="38">
        <f>+J17</f>
        <v>0</v>
      </c>
      <c r="K22" s="33"/>
    </row>
    <row r="23" spans="2:11" ht="22.5" customHeight="1">
      <c r="B23" s="35"/>
      <c r="C23" s="78"/>
      <c r="D23" s="33"/>
      <c r="E23" s="31"/>
      <c r="F23" s="31"/>
      <c r="G23" s="32"/>
      <c r="H23" s="32"/>
      <c r="I23" s="25"/>
      <c r="J23" s="38"/>
      <c r="K23" s="33"/>
    </row>
    <row r="24" spans="2:11" ht="22.5" customHeight="1">
      <c r="B24" s="35"/>
      <c r="C24" s="78"/>
      <c r="D24" s="33"/>
      <c r="E24" s="31"/>
      <c r="F24" s="31"/>
      <c r="G24" s="32"/>
      <c r="H24" s="32"/>
      <c r="I24" s="25"/>
      <c r="J24" s="38"/>
      <c r="K24" s="33"/>
    </row>
    <row r="25" spans="2:11" ht="22.5" customHeight="1">
      <c r="B25" s="35"/>
      <c r="C25" s="139"/>
      <c r="D25" s="139"/>
      <c r="E25" s="31"/>
      <c r="F25" s="31"/>
      <c r="G25" s="32"/>
      <c r="H25" s="32"/>
      <c r="I25" s="25"/>
      <c r="J25" s="38"/>
      <c r="K25" s="33"/>
    </row>
    <row r="26" spans="2:11" ht="22.5" customHeight="1">
      <c r="B26" s="35"/>
      <c r="C26" s="134"/>
      <c r="D26" s="134"/>
      <c r="E26" s="31"/>
      <c r="F26" s="31"/>
      <c r="G26" s="32"/>
      <c r="H26" s="32"/>
      <c r="I26" s="25"/>
      <c r="J26" s="38"/>
      <c r="K26" s="33"/>
    </row>
    <row r="27" spans="2:11" ht="22.5" customHeight="1">
      <c r="B27" s="33"/>
      <c r="C27" s="141"/>
      <c r="D27" s="141"/>
      <c r="E27" s="34"/>
      <c r="F27" s="34"/>
      <c r="G27" s="34"/>
      <c r="H27" s="34"/>
      <c r="I27" s="34"/>
      <c r="J27" s="38"/>
      <c r="K27" s="33"/>
    </row>
    <row r="28" spans="2:11" ht="21.65" customHeight="1">
      <c r="B28" s="33"/>
      <c r="C28" s="34"/>
      <c r="D28" s="34"/>
      <c r="E28" s="34"/>
      <c r="F28" s="34"/>
      <c r="G28" s="34"/>
      <c r="H28" s="34"/>
      <c r="I28" s="34"/>
      <c r="J28" s="38"/>
      <c r="K28" s="39"/>
    </row>
    <row r="29" spans="2:11" ht="21.65" customHeight="1">
      <c r="B29" s="31"/>
      <c r="C29" s="34"/>
      <c r="D29" s="34"/>
      <c r="E29" s="34"/>
      <c r="F29" s="34"/>
      <c r="G29" s="34"/>
      <c r="H29" s="34"/>
      <c r="I29" s="34"/>
      <c r="J29" s="38"/>
      <c r="K29" s="39"/>
    </row>
    <row r="30" spans="2:11">
      <c r="B30" s="31"/>
      <c r="C30" s="31"/>
      <c r="D30" s="31"/>
      <c r="E30" s="31"/>
      <c r="F30" s="31"/>
      <c r="G30" s="34"/>
      <c r="H30" s="34"/>
      <c r="I30" s="34"/>
      <c r="J30" s="39"/>
      <c r="K30" s="33"/>
    </row>
    <row r="31" spans="2:11">
      <c r="B31" s="33"/>
      <c r="C31" s="32"/>
      <c r="D31" s="32"/>
      <c r="E31" s="34"/>
      <c r="F31" s="34"/>
      <c r="G31" s="34"/>
      <c r="H31" s="34"/>
      <c r="I31" s="34"/>
      <c r="J31" s="34"/>
      <c r="K31" s="33"/>
    </row>
    <row r="32" spans="2:11" ht="23">
      <c r="B32" s="142" t="s">
        <v>122</v>
      </c>
      <c r="C32" s="142"/>
      <c r="D32" s="142"/>
      <c r="E32" s="142"/>
      <c r="F32" s="142"/>
      <c r="G32" s="142"/>
      <c r="H32" s="142"/>
      <c r="I32" s="142"/>
      <c r="J32" s="142"/>
      <c r="K32" s="33"/>
    </row>
    <row r="33" spans="2:11">
      <c r="B33" s="32"/>
      <c r="C33" s="32"/>
      <c r="D33" s="32"/>
      <c r="E33" s="34"/>
      <c r="F33" s="34"/>
      <c r="G33" s="34"/>
      <c r="H33" s="34"/>
      <c r="I33" s="34"/>
      <c r="J33" s="34"/>
      <c r="K33" s="33"/>
    </row>
    <row r="34" spans="2:11" s="41" customFormat="1" ht="29.15" customHeight="1">
      <c r="B34" s="36" t="s">
        <v>0</v>
      </c>
      <c r="C34" s="140" t="s">
        <v>1</v>
      </c>
      <c r="D34" s="140"/>
      <c r="E34" s="140"/>
      <c r="F34" s="140" t="s">
        <v>2</v>
      </c>
      <c r="G34" s="140"/>
      <c r="H34" s="25" t="s">
        <v>3</v>
      </c>
      <c r="I34" s="25" t="s">
        <v>4</v>
      </c>
      <c r="J34" s="25" t="s">
        <v>123</v>
      </c>
      <c r="K34" s="25" t="s">
        <v>124</v>
      </c>
    </row>
    <row r="35" spans="2:11" s="41" customFormat="1" ht="162" customHeight="1">
      <c r="B35" s="42">
        <v>1</v>
      </c>
      <c r="C35" s="137" t="s">
        <v>183</v>
      </c>
      <c r="D35" s="137"/>
      <c r="E35" s="137"/>
      <c r="F35" s="138" t="s">
        <v>7</v>
      </c>
      <c r="G35" s="138"/>
      <c r="H35" s="43" t="s">
        <v>125</v>
      </c>
      <c r="I35" s="44">
        <v>1</v>
      </c>
      <c r="J35" s="45"/>
      <c r="K35" s="42"/>
    </row>
    <row r="36" spans="2:11" s="41" customFormat="1" ht="209.5" customHeight="1">
      <c r="B36" s="42">
        <v>2</v>
      </c>
      <c r="C36" s="137" t="s">
        <v>184</v>
      </c>
      <c r="D36" s="137"/>
      <c r="E36" s="137"/>
      <c r="F36" s="138" t="s">
        <v>9</v>
      </c>
      <c r="G36" s="138"/>
      <c r="H36" s="42" t="s">
        <v>10</v>
      </c>
      <c r="I36" s="42"/>
      <c r="J36" s="45"/>
      <c r="K36" s="42"/>
    </row>
    <row r="37" spans="2:11" s="41" customFormat="1" ht="236.5" customHeight="1">
      <c r="B37" s="42">
        <v>3</v>
      </c>
      <c r="C37" s="137" t="s">
        <v>185</v>
      </c>
      <c r="D37" s="137"/>
      <c r="E37" s="137"/>
      <c r="F37" s="138" t="s">
        <v>11</v>
      </c>
      <c r="G37" s="138"/>
      <c r="H37" s="42" t="s">
        <v>12</v>
      </c>
      <c r="I37" s="42"/>
      <c r="J37" s="45"/>
      <c r="K37" s="42"/>
    </row>
    <row r="38" spans="2:11" s="41" customFormat="1" ht="195" customHeight="1">
      <c r="B38" s="42">
        <v>4</v>
      </c>
      <c r="C38" s="137" t="s">
        <v>186</v>
      </c>
      <c r="D38" s="137"/>
      <c r="E38" s="137"/>
      <c r="F38" s="138" t="s">
        <v>13</v>
      </c>
      <c r="G38" s="138"/>
      <c r="H38" s="42" t="s">
        <v>14</v>
      </c>
      <c r="I38" s="42"/>
      <c r="J38" s="45"/>
      <c r="K38" s="42"/>
    </row>
    <row r="39" spans="2:11" s="41" customFormat="1" ht="88.4" customHeight="1">
      <c r="B39" s="42">
        <v>5</v>
      </c>
      <c r="C39" s="137" t="s">
        <v>187</v>
      </c>
      <c r="D39" s="137"/>
      <c r="E39" s="137"/>
      <c r="F39" s="138" t="s">
        <v>15</v>
      </c>
      <c r="G39" s="138"/>
      <c r="H39" s="42" t="s">
        <v>10</v>
      </c>
      <c r="I39" s="44">
        <v>0</v>
      </c>
      <c r="J39" s="45"/>
      <c r="K39" s="42"/>
    </row>
    <row r="40" spans="2:11" s="41" customFormat="1" ht="272.5" customHeight="1">
      <c r="B40" s="42">
        <v>6</v>
      </c>
      <c r="C40" s="137" t="s">
        <v>188</v>
      </c>
      <c r="D40" s="137"/>
      <c r="E40" s="137"/>
      <c r="F40" s="138" t="s">
        <v>16</v>
      </c>
      <c r="G40" s="138"/>
      <c r="H40" s="43" t="s">
        <v>17</v>
      </c>
      <c r="I40" s="44"/>
      <c r="J40" s="45"/>
      <c r="K40" s="42"/>
    </row>
    <row r="41" spans="2:11" s="41" customFormat="1" ht="192" customHeight="1">
      <c r="B41" s="42">
        <v>7</v>
      </c>
      <c r="C41" s="137" t="s">
        <v>189</v>
      </c>
      <c r="D41" s="137"/>
      <c r="E41" s="137"/>
      <c r="F41" s="138" t="s">
        <v>18</v>
      </c>
      <c r="G41" s="138"/>
      <c r="H41" s="43" t="s">
        <v>19</v>
      </c>
      <c r="I41" s="42"/>
      <c r="J41" s="45"/>
      <c r="K41" s="42"/>
    </row>
    <row r="42" spans="2:11" s="41" customFormat="1" ht="232.75" customHeight="1">
      <c r="B42" s="42">
        <v>8</v>
      </c>
      <c r="C42" s="137" t="s">
        <v>190</v>
      </c>
      <c r="D42" s="137"/>
      <c r="E42" s="137"/>
      <c r="F42" s="138" t="s">
        <v>182</v>
      </c>
      <c r="G42" s="138"/>
      <c r="H42" s="43" t="s">
        <v>21</v>
      </c>
      <c r="I42" s="42"/>
      <c r="J42" s="45"/>
      <c r="K42" s="42"/>
    </row>
    <row r="43" spans="2:11" s="41" customFormat="1" ht="292.5" customHeight="1">
      <c r="B43" s="42">
        <v>9</v>
      </c>
      <c r="C43" s="137" t="s">
        <v>191</v>
      </c>
      <c r="D43" s="137"/>
      <c r="E43" s="137"/>
      <c r="F43" s="138" t="s">
        <v>22</v>
      </c>
      <c r="G43" s="138"/>
      <c r="H43" s="43" t="s">
        <v>23</v>
      </c>
      <c r="I43" s="42"/>
      <c r="J43" s="45"/>
      <c r="K43" s="42"/>
    </row>
    <row r="44" spans="2:11" s="41" customFormat="1" ht="262.64999999999998" customHeight="1">
      <c r="B44" s="42">
        <v>10</v>
      </c>
      <c r="C44" s="137" t="s">
        <v>192</v>
      </c>
      <c r="D44" s="137"/>
      <c r="E44" s="137"/>
      <c r="F44" s="138" t="s">
        <v>24</v>
      </c>
      <c r="G44" s="138"/>
      <c r="H44" s="43" t="s">
        <v>23</v>
      </c>
      <c r="I44" s="42"/>
      <c r="J44" s="45"/>
      <c r="K44" s="42"/>
    </row>
    <row r="45" spans="2:11" s="41" customFormat="1" ht="249" customHeight="1">
      <c r="B45" s="42">
        <v>11</v>
      </c>
      <c r="C45" s="137" t="s">
        <v>193</v>
      </c>
      <c r="D45" s="137"/>
      <c r="E45" s="137"/>
      <c r="F45" s="138" t="s">
        <v>25</v>
      </c>
      <c r="G45" s="138"/>
      <c r="H45" s="43" t="s">
        <v>23</v>
      </c>
      <c r="I45" s="42"/>
      <c r="J45" s="45"/>
      <c r="K45" s="42"/>
    </row>
    <row r="46" spans="2:11" s="41" customFormat="1" ht="145.65" customHeight="1">
      <c r="B46" s="42">
        <v>12</v>
      </c>
      <c r="C46" s="137" t="s">
        <v>194</v>
      </c>
      <c r="D46" s="137"/>
      <c r="E46" s="137"/>
      <c r="F46" s="138" t="s">
        <v>26</v>
      </c>
      <c r="G46" s="138"/>
      <c r="H46" s="43" t="s">
        <v>23</v>
      </c>
      <c r="I46" s="42"/>
      <c r="J46" s="45"/>
      <c r="K46" s="42"/>
    </row>
    <row r="47" spans="2:11" s="41" customFormat="1" ht="282.64999999999998" customHeight="1">
      <c r="B47" s="42">
        <v>13</v>
      </c>
      <c r="C47" s="137" t="s">
        <v>195</v>
      </c>
      <c r="D47" s="137"/>
      <c r="E47" s="137"/>
      <c r="F47" s="138" t="s">
        <v>27</v>
      </c>
      <c r="G47" s="138"/>
      <c r="H47" s="43" t="s">
        <v>23</v>
      </c>
      <c r="I47" s="42"/>
      <c r="J47" s="45"/>
      <c r="K47" s="42"/>
    </row>
    <row r="48" spans="2:11" s="41" customFormat="1" ht="166.75" customHeight="1">
      <c r="B48" s="42">
        <v>14</v>
      </c>
      <c r="C48" s="137" t="s">
        <v>196</v>
      </c>
      <c r="D48" s="137"/>
      <c r="E48" s="137"/>
      <c r="F48" s="138" t="s">
        <v>28</v>
      </c>
      <c r="G48" s="138"/>
      <c r="H48" s="43" t="s">
        <v>23</v>
      </c>
      <c r="I48" s="42"/>
      <c r="J48" s="45"/>
      <c r="K48" s="42"/>
    </row>
    <row r="49" spans="2:11" s="41" customFormat="1" ht="270.64999999999998" customHeight="1">
      <c r="B49" s="42">
        <v>15</v>
      </c>
      <c r="C49" s="137" t="s">
        <v>197</v>
      </c>
      <c r="D49" s="137"/>
      <c r="E49" s="137"/>
      <c r="F49" s="138" t="s">
        <v>29</v>
      </c>
      <c r="G49" s="138"/>
      <c r="H49" s="42" t="s">
        <v>10</v>
      </c>
      <c r="I49" s="42"/>
      <c r="J49" s="45"/>
      <c r="K49" s="42"/>
    </row>
    <row r="50" spans="2:11" s="41" customFormat="1" ht="200.5" customHeight="1">
      <c r="B50" s="42">
        <v>16</v>
      </c>
      <c r="C50" s="137" t="s">
        <v>198</v>
      </c>
      <c r="D50" s="137"/>
      <c r="E50" s="137"/>
      <c r="F50" s="138" t="s">
        <v>30</v>
      </c>
      <c r="G50" s="138"/>
      <c r="H50" s="42"/>
      <c r="I50" s="42"/>
      <c r="J50" s="45"/>
      <c r="K50" s="42"/>
    </row>
    <row r="51" spans="2:11" s="41" customFormat="1" ht="52.75" customHeight="1">
      <c r="B51" s="42">
        <v>17</v>
      </c>
      <c r="C51" s="143" t="s">
        <v>126</v>
      </c>
      <c r="D51" s="143"/>
      <c r="E51" s="143"/>
      <c r="F51" s="138" t="s">
        <v>127</v>
      </c>
      <c r="G51" s="138"/>
      <c r="H51" s="46"/>
      <c r="I51" s="42"/>
      <c r="J51" s="45"/>
      <c r="K51" s="42"/>
    </row>
    <row r="52" spans="2:11" s="41" customFormat="1" ht="87" customHeight="1">
      <c r="B52" s="42">
        <v>18</v>
      </c>
      <c r="C52" s="137" t="s">
        <v>199</v>
      </c>
      <c r="D52" s="137"/>
      <c r="E52" s="137"/>
      <c r="F52" s="138" t="s">
        <v>31</v>
      </c>
      <c r="G52" s="138"/>
      <c r="H52" s="42" t="s">
        <v>10</v>
      </c>
      <c r="I52" s="42"/>
      <c r="J52" s="45"/>
      <c r="K52" s="42"/>
    </row>
    <row r="53" spans="2:11" s="41" customFormat="1" ht="163.4" customHeight="1">
      <c r="B53" s="42">
        <v>19</v>
      </c>
      <c r="C53" s="137" t="s">
        <v>200</v>
      </c>
      <c r="D53" s="137"/>
      <c r="E53" s="137"/>
      <c r="F53" s="138" t="s">
        <v>32</v>
      </c>
      <c r="G53" s="138"/>
      <c r="H53" s="42" t="s">
        <v>10</v>
      </c>
      <c r="I53" s="44"/>
      <c r="J53" s="45"/>
      <c r="K53" s="32"/>
    </row>
    <row r="54" spans="2:11" s="41" customFormat="1" ht="122.4" customHeight="1">
      <c r="B54" s="42">
        <v>20</v>
      </c>
      <c r="C54" s="137" t="s">
        <v>201</v>
      </c>
      <c r="D54" s="137"/>
      <c r="E54" s="137"/>
      <c r="F54" s="138" t="s">
        <v>33</v>
      </c>
      <c r="G54" s="138"/>
      <c r="H54" s="42" t="s">
        <v>10</v>
      </c>
      <c r="I54" s="44">
        <f>+J97</f>
        <v>0</v>
      </c>
      <c r="J54" s="45"/>
      <c r="K54" s="42"/>
    </row>
    <row r="55" spans="2:11" s="41" customFormat="1" ht="103.75" customHeight="1">
      <c r="B55" s="42">
        <v>21</v>
      </c>
      <c r="C55" s="137" t="s">
        <v>202</v>
      </c>
      <c r="D55" s="137"/>
      <c r="E55" s="137"/>
      <c r="F55" s="138" t="s">
        <v>34</v>
      </c>
      <c r="G55" s="138"/>
      <c r="H55" s="42" t="s">
        <v>10</v>
      </c>
      <c r="I55" s="44">
        <f>+J106</f>
        <v>0</v>
      </c>
      <c r="J55" s="45"/>
      <c r="K55" s="42"/>
    </row>
    <row r="56" spans="2:11" s="41" customFormat="1" ht="214.75" customHeight="1">
      <c r="B56" s="42">
        <v>22</v>
      </c>
      <c r="C56" s="137" t="s">
        <v>203</v>
      </c>
      <c r="D56" s="137"/>
      <c r="E56" s="137"/>
      <c r="F56" s="138" t="s">
        <v>35</v>
      </c>
      <c r="G56" s="138"/>
      <c r="H56" s="42" t="s">
        <v>10</v>
      </c>
      <c r="I56" s="42"/>
      <c r="J56" s="45"/>
      <c r="K56" s="42"/>
    </row>
    <row r="57" spans="2:11" s="41" customFormat="1" ht="32.15" customHeight="1">
      <c r="B57" s="42">
        <v>23</v>
      </c>
      <c r="C57" s="143" t="s">
        <v>128</v>
      </c>
      <c r="D57" s="143"/>
      <c r="E57" s="143"/>
      <c r="F57" s="138"/>
      <c r="G57" s="138"/>
      <c r="H57" s="35"/>
      <c r="I57" s="42"/>
      <c r="J57" s="45"/>
      <c r="K57" s="42"/>
    </row>
    <row r="58" spans="2:11" s="41" customFormat="1" ht="64.400000000000006" customHeight="1">
      <c r="B58" s="42">
        <v>24</v>
      </c>
      <c r="C58" s="137" t="s">
        <v>204</v>
      </c>
      <c r="D58" s="137"/>
      <c r="E58" s="137"/>
      <c r="F58" s="138" t="s">
        <v>36</v>
      </c>
      <c r="G58" s="138"/>
      <c r="H58" s="42"/>
      <c r="I58" s="42"/>
      <c r="J58" s="45"/>
      <c r="K58" s="33"/>
    </row>
    <row r="59" spans="2:11" s="41" customFormat="1" ht="102.65" customHeight="1">
      <c r="B59" s="42">
        <v>25</v>
      </c>
      <c r="C59" s="137" t="s">
        <v>205</v>
      </c>
      <c r="D59" s="137"/>
      <c r="E59" s="137"/>
      <c r="F59" s="138" t="s">
        <v>37</v>
      </c>
      <c r="G59" s="138"/>
      <c r="H59" s="43" t="s">
        <v>23</v>
      </c>
      <c r="I59" s="44"/>
      <c r="J59" s="45"/>
      <c r="K59" s="32"/>
    </row>
    <row r="60" spans="2:11" s="41" customFormat="1" ht="216.65" customHeight="1">
      <c r="B60" s="42">
        <v>26</v>
      </c>
      <c r="C60" s="137" t="s">
        <v>206</v>
      </c>
      <c r="D60" s="137"/>
      <c r="E60" s="137"/>
      <c r="F60" s="138" t="s">
        <v>38</v>
      </c>
      <c r="G60" s="138"/>
      <c r="H60" s="43" t="s">
        <v>23</v>
      </c>
      <c r="I60" s="44">
        <v>0</v>
      </c>
      <c r="J60" s="45"/>
      <c r="K60" s="42"/>
    </row>
    <row r="61" spans="2:11" s="41" customFormat="1" ht="180.65" customHeight="1">
      <c r="B61" s="42">
        <v>27</v>
      </c>
      <c r="C61" s="137" t="s">
        <v>207</v>
      </c>
      <c r="D61" s="137"/>
      <c r="E61" s="137"/>
      <c r="F61" s="138" t="s">
        <v>39</v>
      </c>
      <c r="G61" s="138"/>
      <c r="H61" s="43" t="s">
        <v>23</v>
      </c>
      <c r="I61" s="42">
        <v>0</v>
      </c>
      <c r="J61" s="45"/>
      <c r="K61" s="42"/>
    </row>
    <row r="62" spans="2:11" s="41" customFormat="1" ht="153" customHeight="1">
      <c r="B62" s="42">
        <v>28</v>
      </c>
      <c r="C62" s="137" t="s">
        <v>40</v>
      </c>
      <c r="D62" s="137"/>
      <c r="E62" s="137"/>
      <c r="F62" s="138" t="s">
        <v>41</v>
      </c>
      <c r="G62" s="138"/>
      <c r="H62" s="43" t="s">
        <v>10</v>
      </c>
      <c r="I62" s="42"/>
      <c r="J62" s="45"/>
      <c r="K62" s="42"/>
    </row>
    <row r="63" spans="2:11" s="41" customFormat="1" ht="111.65" customHeight="1">
      <c r="B63" s="42">
        <v>29</v>
      </c>
      <c r="C63" s="137" t="s">
        <v>208</v>
      </c>
      <c r="D63" s="137"/>
      <c r="E63" s="137"/>
      <c r="F63" s="138" t="s">
        <v>42</v>
      </c>
      <c r="G63" s="138"/>
      <c r="H63" s="43" t="s">
        <v>10</v>
      </c>
      <c r="I63" s="44"/>
      <c r="J63" s="45"/>
      <c r="K63" s="42"/>
    </row>
    <row r="64" spans="2:11" s="41" customFormat="1" ht="241.75" customHeight="1">
      <c r="B64" s="42">
        <v>30</v>
      </c>
      <c r="C64" s="137" t="s">
        <v>209</v>
      </c>
      <c r="D64" s="137"/>
      <c r="E64" s="137"/>
      <c r="F64" s="138" t="s">
        <v>43</v>
      </c>
      <c r="G64" s="138"/>
      <c r="H64" s="43" t="s">
        <v>23</v>
      </c>
      <c r="I64" s="44"/>
      <c r="J64" s="45"/>
      <c r="K64" s="42"/>
    </row>
    <row r="65" spans="2:11" s="41" customFormat="1" ht="249" customHeight="1">
      <c r="B65" s="42">
        <v>31</v>
      </c>
      <c r="C65" s="137" t="s">
        <v>129</v>
      </c>
      <c r="D65" s="137"/>
      <c r="E65" s="137"/>
      <c r="F65" s="138" t="s">
        <v>44</v>
      </c>
      <c r="G65" s="138"/>
      <c r="H65" s="43" t="s">
        <v>45</v>
      </c>
      <c r="I65" s="44"/>
      <c r="J65" s="45"/>
      <c r="K65" s="42"/>
    </row>
    <row r="66" spans="2:11" s="41" customFormat="1" ht="138" customHeight="1">
      <c r="B66" s="42">
        <v>32</v>
      </c>
      <c r="C66" s="137" t="s">
        <v>210</v>
      </c>
      <c r="D66" s="137"/>
      <c r="E66" s="137"/>
      <c r="F66" s="138" t="s">
        <v>46</v>
      </c>
      <c r="G66" s="138"/>
      <c r="H66" s="43" t="s">
        <v>47</v>
      </c>
      <c r="I66" s="44"/>
      <c r="J66" s="45"/>
      <c r="K66" s="42"/>
    </row>
    <row r="67" spans="2:11" s="41" customFormat="1" ht="166.75" customHeight="1">
      <c r="B67" s="42">
        <v>33</v>
      </c>
      <c r="C67" s="137" t="s">
        <v>211</v>
      </c>
      <c r="D67" s="137"/>
      <c r="E67" s="137"/>
      <c r="F67" s="138" t="s">
        <v>48</v>
      </c>
      <c r="G67" s="138"/>
      <c r="H67" s="43" t="s">
        <v>45</v>
      </c>
      <c r="I67" s="44"/>
      <c r="J67" s="45"/>
      <c r="K67" s="42"/>
    </row>
    <row r="68" spans="2:11" s="41" customFormat="1" ht="165" customHeight="1">
      <c r="B68" s="42">
        <v>34</v>
      </c>
      <c r="C68" s="137" t="s">
        <v>212</v>
      </c>
      <c r="D68" s="137"/>
      <c r="E68" s="137"/>
      <c r="F68" s="138" t="s">
        <v>49</v>
      </c>
      <c r="G68" s="138"/>
      <c r="H68" s="43" t="s">
        <v>21</v>
      </c>
      <c r="I68" s="42"/>
      <c r="J68" s="45"/>
      <c r="K68" s="42"/>
    </row>
    <row r="69" spans="2:11" s="41" customFormat="1" ht="409.5" customHeight="1">
      <c r="B69" s="42">
        <v>35</v>
      </c>
      <c r="C69" s="137" t="s">
        <v>213</v>
      </c>
      <c r="D69" s="137"/>
      <c r="E69" s="137"/>
      <c r="F69" s="138" t="s">
        <v>50</v>
      </c>
      <c r="G69" s="138"/>
      <c r="H69" s="43" t="s">
        <v>17</v>
      </c>
      <c r="I69" s="42"/>
      <c r="J69" s="45"/>
      <c r="K69" s="42"/>
    </row>
    <row r="70" spans="2:11" s="41" customFormat="1" ht="201" customHeight="1">
      <c r="B70" s="42">
        <v>36</v>
      </c>
      <c r="C70" s="137" t="s">
        <v>214</v>
      </c>
      <c r="D70" s="137"/>
      <c r="E70" s="137"/>
      <c r="F70" s="138" t="s">
        <v>51</v>
      </c>
      <c r="G70" s="138"/>
      <c r="H70" s="42" t="s">
        <v>14</v>
      </c>
      <c r="I70" s="42"/>
      <c r="J70" s="45"/>
      <c r="K70" s="42"/>
    </row>
    <row r="71" spans="2:11" s="41" customFormat="1" ht="201" customHeight="1">
      <c r="B71" s="42">
        <v>37</v>
      </c>
      <c r="C71" s="137" t="s">
        <v>215</v>
      </c>
      <c r="D71" s="137"/>
      <c r="E71" s="137"/>
      <c r="F71" s="138" t="s">
        <v>52</v>
      </c>
      <c r="G71" s="138"/>
      <c r="H71" s="42" t="s">
        <v>14</v>
      </c>
      <c r="I71" s="42"/>
      <c r="J71" s="45"/>
      <c r="K71" s="42"/>
    </row>
    <row r="72" spans="2:11" s="41" customFormat="1" ht="141" customHeight="1">
      <c r="B72" s="42">
        <v>38</v>
      </c>
      <c r="C72" s="137" t="s">
        <v>53</v>
      </c>
      <c r="D72" s="137"/>
      <c r="E72" s="137"/>
      <c r="F72" s="144" t="s">
        <v>54</v>
      </c>
      <c r="G72" s="144"/>
      <c r="H72" s="42" t="s">
        <v>14</v>
      </c>
      <c r="I72" s="39"/>
      <c r="J72" s="45"/>
      <c r="K72" s="42"/>
    </row>
    <row r="73" spans="2:11" s="41" customFormat="1" ht="228.65" customHeight="1">
      <c r="B73" s="42">
        <v>39</v>
      </c>
      <c r="C73" s="137" t="s">
        <v>55</v>
      </c>
      <c r="D73" s="137"/>
      <c r="E73" s="137"/>
      <c r="F73" s="144" t="s">
        <v>56</v>
      </c>
      <c r="G73" s="144"/>
      <c r="H73" s="42" t="s">
        <v>14</v>
      </c>
      <c r="I73" s="39"/>
      <c r="J73" s="45"/>
      <c r="K73" s="42"/>
    </row>
    <row r="74" spans="2:11" s="41" customFormat="1" ht="228.65" customHeight="1">
      <c r="B74" s="42">
        <v>40</v>
      </c>
      <c r="C74" s="145" t="s">
        <v>130</v>
      </c>
      <c r="D74" s="145"/>
      <c r="E74" s="145"/>
      <c r="F74" s="144" t="s">
        <v>58</v>
      </c>
      <c r="G74" s="144"/>
      <c r="H74" s="42" t="s">
        <v>59</v>
      </c>
      <c r="I74" s="39"/>
      <c r="J74" s="45"/>
      <c r="K74" s="42"/>
    </row>
    <row r="75" spans="2:11" s="41" customFormat="1" ht="228.65" customHeight="1">
      <c r="B75" s="42">
        <v>41</v>
      </c>
      <c r="C75" s="137" t="s">
        <v>60</v>
      </c>
      <c r="D75" s="137"/>
      <c r="E75" s="137"/>
      <c r="F75" s="138" t="s">
        <v>61</v>
      </c>
      <c r="G75" s="138"/>
      <c r="H75" s="32" t="s">
        <v>62</v>
      </c>
      <c r="I75" s="42"/>
      <c r="J75" s="45"/>
      <c r="K75" s="42"/>
    </row>
    <row r="76" spans="2:11" s="41" customFormat="1" ht="201" customHeight="1">
      <c r="B76" s="42">
        <v>42</v>
      </c>
      <c r="C76" s="145" t="s">
        <v>63</v>
      </c>
      <c r="D76" s="145"/>
      <c r="E76" s="145"/>
      <c r="F76" s="138" t="s">
        <v>64</v>
      </c>
      <c r="G76" s="138"/>
      <c r="H76" s="32" t="s">
        <v>62</v>
      </c>
      <c r="I76" s="42"/>
      <c r="J76" s="45"/>
      <c r="K76" s="42"/>
    </row>
    <row r="77" spans="2:11" s="41" customFormat="1" ht="145.65" customHeight="1">
      <c r="B77" s="42">
        <v>43</v>
      </c>
      <c r="C77" s="137" t="s">
        <v>131</v>
      </c>
      <c r="D77" s="137"/>
      <c r="E77" s="137"/>
      <c r="F77" s="138" t="s">
        <v>64</v>
      </c>
      <c r="G77" s="138"/>
      <c r="H77" s="32" t="s">
        <v>23</v>
      </c>
      <c r="I77" s="42"/>
      <c r="J77" s="45"/>
      <c r="K77" s="42"/>
    </row>
    <row r="78" spans="2:11" s="41" customFormat="1" ht="161.5" customHeight="1">
      <c r="B78" s="42">
        <v>44</v>
      </c>
      <c r="C78" s="137" t="s">
        <v>132</v>
      </c>
      <c r="D78" s="137"/>
      <c r="E78" s="137"/>
      <c r="F78" s="138" t="s">
        <v>67</v>
      </c>
      <c r="G78" s="138"/>
      <c r="H78" s="32" t="s">
        <v>14</v>
      </c>
      <c r="I78" s="42"/>
      <c r="J78" s="45"/>
      <c r="K78" s="42"/>
    </row>
    <row r="79" spans="2:11" s="41" customFormat="1" ht="161.5" customHeight="1">
      <c r="B79" s="42">
        <v>45</v>
      </c>
      <c r="C79" s="137" t="s">
        <v>72</v>
      </c>
      <c r="D79" s="137"/>
      <c r="E79" s="137"/>
      <c r="F79" s="138" t="s">
        <v>73</v>
      </c>
      <c r="G79" s="138"/>
      <c r="H79" s="32" t="s">
        <v>68</v>
      </c>
      <c r="I79" s="44">
        <f>+J111</f>
        <v>0</v>
      </c>
      <c r="J79" s="45"/>
      <c r="K79" s="42"/>
    </row>
    <row r="80" spans="2:11" s="41" customFormat="1" ht="136.4" customHeight="1">
      <c r="B80" s="42">
        <v>46</v>
      </c>
      <c r="C80" s="137" t="s">
        <v>133</v>
      </c>
      <c r="D80" s="137"/>
      <c r="E80" s="137"/>
      <c r="F80" s="138" t="s">
        <v>93</v>
      </c>
      <c r="G80" s="138"/>
      <c r="H80" s="32" t="s">
        <v>14</v>
      </c>
      <c r="I80" s="44">
        <f>+J103</f>
        <v>0</v>
      </c>
      <c r="J80" s="45"/>
      <c r="K80" s="42"/>
    </row>
    <row r="81" spans="2:11" s="41" customFormat="1" ht="168" customHeight="1">
      <c r="B81" s="42">
        <v>47</v>
      </c>
      <c r="C81" s="137" t="s">
        <v>76</v>
      </c>
      <c r="D81" s="137"/>
      <c r="E81" s="137"/>
      <c r="F81" s="138" t="s">
        <v>77</v>
      </c>
      <c r="G81" s="138"/>
      <c r="H81" s="32" t="s">
        <v>59</v>
      </c>
      <c r="I81" s="44"/>
      <c r="J81" s="45"/>
      <c r="K81" s="42">
        <v>0</v>
      </c>
    </row>
    <row r="82" spans="2:11" s="41" customFormat="1" ht="176.4" customHeight="1">
      <c r="B82" s="42">
        <v>48</v>
      </c>
      <c r="C82" s="137" t="s">
        <v>134</v>
      </c>
      <c r="D82" s="137"/>
      <c r="E82" s="137"/>
      <c r="F82" s="146" t="s">
        <v>70</v>
      </c>
      <c r="G82" s="147"/>
      <c r="H82" s="31" t="s">
        <v>135</v>
      </c>
      <c r="I82" s="47"/>
      <c r="J82" s="47"/>
      <c r="K82" s="47"/>
    </row>
    <row r="83" spans="2:11" s="41" customFormat="1" ht="162.65" customHeight="1">
      <c r="B83" s="42">
        <v>49</v>
      </c>
      <c r="C83" s="145" t="s">
        <v>74</v>
      </c>
      <c r="D83" s="145"/>
      <c r="E83" s="145"/>
      <c r="F83" s="146" t="s">
        <v>136</v>
      </c>
      <c r="G83" s="147"/>
      <c r="H83" s="31" t="s">
        <v>12</v>
      </c>
      <c r="I83" s="31"/>
      <c r="J83" s="31"/>
      <c r="K83" s="31"/>
    </row>
    <row r="84" spans="2:11" s="41" customFormat="1" ht="196.4" customHeight="1">
      <c r="B84" s="42">
        <v>50</v>
      </c>
      <c r="C84" s="145" t="s">
        <v>82</v>
      </c>
      <c r="D84" s="145"/>
      <c r="E84" s="145"/>
      <c r="F84" s="146" t="s">
        <v>95</v>
      </c>
      <c r="G84" s="147"/>
      <c r="H84" s="31" t="s">
        <v>135</v>
      </c>
      <c r="I84" s="31"/>
      <c r="J84" s="31"/>
      <c r="K84" s="31"/>
    </row>
    <row r="85" spans="2:11" s="41" customFormat="1" ht="23">
      <c r="B85" s="149" t="s">
        <v>137</v>
      </c>
      <c r="C85" s="150"/>
      <c r="D85" s="151"/>
      <c r="E85" s="48" t="s">
        <v>138</v>
      </c>
      <c r="F85" s="48"/>
      <c r="G85" s="48" t="s">
        <v>139</v>
      </c>
      <c r="H85" s="48" t="s">
        <v>140</v>
      </c>
      <c r="I85" s="46" t="s">
        <v>141</v>
      </c>
      <c r="J85" s="48" t="s">
        <v>4</v>
      </c>
      <c r="K85" s="48" t="s">
        <v>3</v>
      </c>
    </row>
    <row r="86" spans="2:11" s="41" customFormat="1" ht="23">
      <c r="B86" s="46"/>
      <c r="C86" s="46"/>
      <c r="D86" s="46"/>
      <c r="E86" s="48"/>
      <c r="F86" s="48"/>
      <c r="G86" s="48"/>
      <c r="H86" s="48"/>
      <c r="I86" s="46"/>
      <c r="J86" s="48"/>
      <c r="K86" s="48"/>
    </row>
    <row r="87" spans="2:11" s="41" customFormat="1" ht="14.4" customHeight="1">
      <c r="B87" s="49"/>
      <c r="C87" s="46"/>
      <c r="D87" s="46"/>
      <c r="E87" s="48"/>
      <c r="F87" s="48"/>
      <c r="G87" s="48"/>
      <c r="H87" s="48"/>
      <c r="I87" s="46"/>
      <c r="J87" s="48"/>
      <c r="K87" s="48"/>
    </row>
    <row r="88" spans="2:11" s="41" customFormat="1" ht="23">
      <c r="B88" s="143" t="s">
        <v>142</v>
      </c>
      <c r="C88" s="143"/>
      <c r="D88" s="143"/>
      <c r="E88" s="143"/>
      <c r="F88" s="50"/>
      <c r="G88" s="50"/>
      <c r="H88" s="50"/>
      <c r="I88" s="43"/>
      <c r="J88" s="49"/>
      <c r="K88" s="48"/>
    </row>
    <row r="89" spans="2:11" s="41" customFormat="1" ht="23">
      <c r="B89" s="148" t="s">
        <v>120</v>
      </c>
      <c r="C89" s="148"/>
      <c r="D89" s="148"/>
      <c r="E89" s="46">
        <v>0</v>
      </c>
      <c r="F89" s="50"/>
      <c r="G89" s="43"/>
      <c r="H89" s="43"/>
      <c r="I89" s="51"/>
      <c r="J89" s="52">
        <f>I89*H89*G89*E89</f>
        <v>0</v>
      </c>
      <c r="K89" s="48"/>
    </row>
    <row r="90" spans="2:11" s="41" customFormat="1" ht="23">
      <c r="B90" s="152" t="s">
        <v>143</v>
      </c>
      <c r="C90" s="152"/>
      <c r="D90" s="152"/>
      <c r="E90" s="40"/>
      <c r="F90" s="50"/>
      <c r="G90" s="50"/>
      <c r="H90" s="50"/>
      <c r="I90" s="51"/>
      <c r="J90" s="52">
        <f>SUM(J89:J89)</f>
        <v>0</v>
      </c>
      <c r="K90" s="43" t="s">
        <v>17</v>
      </c>
    </row>
    <row r="91" spans="2:11" s="41" customFormat="1" ht="23">
      <c r="B91" s="43"/>
      <c r="C91" s="53"/>
      <c r="D91" s="43"/>
      <c r="E91" s="40"/>
      <c r="F91" s="50"/>
      <c r="G91" s="50"/>
      <c r="H91" s="50"/>
      <c r="I91" s="51"/>
      <c r="J91" s="43"/>
      <c r="K91" s="43"/>
    </row>
    <row r="92" spans="2:11" s="41" customFormat="1">
      <c r="B92" s="33"/>
      <c r="C92" s="32"/>
      <c r="D92" s="32"/>
      <c r="E92" s="34"/>
      <c r="F92" s="34"/>
      <c r="G92" s="34"/>
      <c r="H92" s="34"/>
      <c r="I92" s="32"/>
      <c r="J92" s="34"/>
      <c r="K92" s="33"/>
    </row>
    <row r="93" spans="2:11" s="41" customFormat="1">
      <c r="B93" s="155" t="s">
        <v>305</v>
      </c>
      <c r="C93" s="155"/>
      <c r="D93" s="155"/>
      <c r="E93" s="54"/>
      <c r="F93" s="54"/>
      <c r="G93" s="34"/>
      <c r="H93" s="34"/>
      <c r="I93" s="32"/>
      <c r="J93" s="34"/>
      <c r="K93" s="33"/>
    </row>
    <row r="94" spans="2:11" s="41" customFormat="1">
      <c r="B94" s="154" t="s">
        <v>144</v>
      </c>
      <c r="C94" s="154"/>
      <c r="D94" s="154"/>
      <c r="E94" s="55"/>
      <c r="F94" s="55"/>
      <c r="G94" s="34"/>
      <c r="H94" s="34"/>
      <c r="I94" s="32"/>
      <c r="J94" s="56">
        <f>+J21</f>
        <v>0</v>
      </c>
      <c r="K94" s="33"/>
    </row>
    <row r="95" spans="2:11" s="41" customFormat="1">
      <c r="B95" s="154" t="s">
        <v>145</v>
      </c>
      <c r="C95" s="154"/>
      <c r="D95" s="154"/>
      <c r="E95" s="55"/>
      <c r="F95" s="55"/>
      <c r="G95" s="34"/>
      <c r="H95" s="34"/>
      <c r="I95" s="32"/>
      <c r="J95" s="56">
        <v>0</v>
      </c>
      <c r="K95" s="33"/>
    </row>
    <row r="96" spans="2:11" s="41" customFormat="1">
      <c r="B96" s="153" t="s">
        <v>143</v>
      </c>
      <c r="C96" s="153"/>
      <c r="D96" s="153"/>
      <c r="E96" s="55"/>
      <c r="F96" s="55"/>
      <c r="G96" s="34"/>
      <c r="H96" s="34"/>
      <c r="I96" s="32"/>
      <c r="J96" s="56">
        <f>SUM(J94:J95)</f>
        <v>0</v>
      </c>
      <c r="K96" s="32"/>
    </row>
    <row r="97" spans="1:30" s="41" customFormat="1">
      <c r="B97" s="153" t="s">
        <v>143</v>
      </c>
      <c r="C97" s="153"/>
      <c r="D97" s="153"/>
      <c r="E97" s="55"/>
      <c r="F97" s="55"/>
      <c r="G97" s="34"/>
      <c r="H97" s="34"/>
      <c r="I97" s="32"/>
      <c r="J97" s="56">
        <f>ROUND(J96,0)</f>
        <v>0</v>
      </c>
      <c r="K97" s="32" t="s">
        <v>10</v>
      </c>
    </row>
    <row r="98" spans="1:30" s="41" customFormat="1">
      <c r="B98" s="155"/>
      <c r="C98" s="155"/>
      <c r="D98" s="155"/>
      <c r="E98" s="24"/>
      <c r="F98" s="34"/>
      <c r="G98" s="34"/>
      <c r="H98" s="34"/>
      <c r="I98" s="39"/>
      <c r="J98" s="32"/>
      <c r="K98" s="32"/>
    </row>
    <row r="99" spans="1:30" s="41" customFormat="1">
      <c r="B99" s="155" t="s">
        <v>309</v>
      </c>
      <c r="C99" s="155"/>
      <c r="D99" s="155"/>
      <c r="E99" s="54"/>
      <c r="F99" s="54"/>
      <c r="G99" s="34"/>
      <c r="H99" s="34"/>
      <c r="I99" s="32"/>
      <c r="J99" s="34"/>
      <c r="K99" s="33"/>
    </row>
    <row r="100" spans="1:30" s="41" customFormat="1">
      <c r="B100" s="154" t="s">
        <v>144</v>
      </c>
      <c r="C100" s="154"/>
      <c r="D100" s="154"/>
      <c r="E100" s="55"/>
      <c r="F100" s="55"/>
      <c r="G100" s="34"/>
      <c r="H100" s="34"/>
      <c r="I100" s="32"/>
      <c r="J100" s="56">
        <f>+J22</f>
        <v>0</v>
      </c>
      <c r="K100" s="33"/>
    </row>
    <row r="101" spans="1:30" s="41" customFormat="1">
      <c r="B101" s="154" t="s">
        <v>145</v>
      </c>
      <c r="C101" s="154"/>
      <c r="D101" s="154"/>
      <c r="E101" s="55"/>
      <c r="F101" s="55"/>
      <c r="G101" s="34"/>
      <c r="H101" s="34"/>
      <c r="I101" s="32"/>
      <c r="J101" s="56">
        <f>+J100*0.1</f>
        <v>0</v>
      </c>
      <c r="K101" s="33"/>
    </row>
    <row r="102" spans="1:30" s="41" customFormat="1">
      <c r="B102" s="153" t="s">
        <v>143</v>
      </c>
      <c r="C102" s="153"/>
      <c r="D102" s="153"/>
      <c r="E102" s="55"/>
      <c r="F102" s="55"/>
      <c r="G102" s="34"/>
      <c r="H102" s="34"/>
      <c r="I102" s="32"/>
      <c r="J102" s="56">
        <f>SUM(J100:J101)</f>
        <v>0</v>
      </c>
      <c r="K102" s="32"/>
    </row>
    <row r="103" spans="1:30" s="41" customFormat="1">
      <c r="B103" s="153" t="s">
        <v>143</v>
      </c>
      <c r="C103" s="153"/>
      <c r="D103" s="153"/>
      <c r="E103" s="55"/>
      <c r="F103" s="55"/>
      <c r="G103" s="34"/>
      <c r="H103" s="34"/>
      <c r="I103" s="32"/>
      <c r="J103" s="56">
        <f>ROUND(J102,0)</f>
        <v>0</v>
      </c>
      <c r="K103" s="32" t="s">
        <v>21</v>
      </c>
    </row>
    <row r="104" spans="1:30" s="41" customFormat="1">
      <c r="B104" s="154"/>
      <c r="C104" s="154"/>
      <c r="D104" s="154"/>
      <c r="E104" s="24"/>
      <c r="F104" s="24"/>
      <c r="G104" s="34"/>
      <c r="H104" s="34"/>
      <c r="I104" s="32"/>
      <c r="J104" s="56"/>
    </row>
    <row r="105" spans="1:30" s="41" customFormat="1">
      <c r="B105" s="154"/>
      <c r="C105" s="154"/>
      <c r="D105" s="154"/>
      <c r="E105" s="24"/>
      <c r="F105" s="24"/>
      <c r="G105" s="141"/>
      <c r="H105" s="141"/>
      <c r="I105" s="141"/>
      <c r="J105" s="56"/>
      <c r="K105" s="33"/>
    </row>
    <row r="106" spans="1:30" s="41" customFormat="1">
      <c r="B106" s="154"/>
      <c r="C106" s="154"/>
      <c r="D106" s="154"/>
      <c r="E106" s="54"/>
      <c r="F106" s="54"/>
      <c r="G106" s="54"/>
      <c r="H106" s="34"/>
      <c r="I106" s="32"/>
      <c r="J106" s="56"/>
      <c r="K106" s="33"/>
    </row>
    <row r="107" spans="1:30">
      <c r="B107" s="33"/>
      <c r="C107" s="32"/>
      <c r="D107" s="32"/>
      <c r="E107" s="34"/>
      <c r="F107" s="34"/>
      <c r="G107" s="34"/>
      <c r="H107" s="34"/>
      <c r="I107" s="32"/>
      <c r="J107" s="34"/>
      <c r="K107" s="34"/>
    </row>
    <row r="108" spans="1:30">
      <c r="B108" s="155"/>
      <c r="C108" s="155"/>
      <c r="D108" s="155"/>
      <c r="E108" s="24"/>
      <c r="F108" s="24"/>
      <c r="G108" s="34"/>
      <c r="H108" s="34"/>
      <c r="I108" s="32"/>
      <c r="J108" s="34"/>
      <c r="K108" s="34"/>
    </row>
    <row r="109" spans="1:30">
      <c r="B109" s="154"/>
      <c r="C109" s="154"/>
      <c r="D109" s="154"/>
      <c r="E109" s="24"/>
      <c r="F109" s="24"/>
      <c r="G109" s="141"/>
      <c r="H109" s="141"/>
      <c r="I109" s="141"/>
      <c r="J109" s="56"/>
      <c r="K109" s="32"/>
    </row>
    <row r="110" spans="1:30" s="34" customFormat="1">
      <c r="A110" s="58"/>
      <c r="B110" s="33"/>
      <c r="C110" s="32"/>
      <c r="D110" s="32"/>
      <c r="I110" s="32"/>
      <c r="J110" s="56"/>
      <c r="L110" s="23"/>
      <c r="M110" s="23"/>
      <c r="N110" s="23"/>
      <c r="O110" s="23"/>
      <c r="P110" s="23"/>
      <c r="Q110" s="23"/>
      <c r="R110" s="23"/>
      <c r="S110" s="23"/>
      <c r="T110" s="23"/>
      <c r="U110" s="23"/>
      <c r="V110" s="23"/>
      <c r="W110" s="23"/>
      <c r="X110" s="23"/>
      <c r="Y110" s="23"/>
      <c r="Z110" s="23"/>
      <c r="AA110" s="23"/>
      <c r="AB110" s="23"/>
      <c r="AC110" s="23"/>
      <c r="AD110" s="23"/>
    </row>
    <row r="111" spans="1:30" s="34" customFormat="1">
      <c r="A111" s="58"/>
      <c r="B111" s="33"/>
      <c r="C111" s="32"/>
      <c r="D111" s="32"/>
      <c r="I111" s="32"/>
      <c r="J111" s="56"/>
      <c r="K111" s="32"/>
      <c r="L111" s="23"/>
      <c r="M111" s="23"/>
      <c r="N111" s="23"/>
      <c r="O111" s="23"/>
      <c r="P111" s="23"/>
      <c r="Q111" s="23"/>
      <c r="R111" s="23"/>
      <c r="S111" s="23"/>
      <c r="T111" s="23"/>
      <c r="U111" s="23"/>
      <c r="V111" s="23"/>
      <c r="W111" s="23"/>
      <c r="X111" s="23"/>
      <c r="Y111" s="23"/>
      <c r="Z111" s="23"/>
      <c r="AA111" s="23"/>
      <c r="AB111" s="23"/>
      <c r="AC111" s="23"/>
      <c r="AD111" s="23"/>
    </row>
    <row r="112" spans="1:30">
      <c r="J112" s="56"/>
    </row>
  </sheetData>
  <mergeCells count="137">
    <mergeCell ref="B109:D109"/>
    <mergeCell ref="G109:I109"/>
    <mergeCell ref="B103:D103"/>
    <mergeCell ref="B104:D104"/>
    <mergeCell ref="B105:D105"/>
    <mergeCell ref="G105:I105"/>
    <mergeCell ref="B106:D106"/>
    <mergeCell ref="B108:D108"/>
    <mergeCell ref="B97:D97"/>
    <mergeCell ref="B98:D98"/>
    <mergeCell ref="B99:D99"/>
    <mergeCell ref="B100:D100"/>
    <mergeCell ref="B101:D101"/>
    <mergeCell ref="B102:D102"/>
    <mergeCell ref="B89:D89"/>
    <mergeCell ref="B90:D90"/>
    <mergeCell ref="B93:D93"/>
    <mergeCell ref="B94:D94"/>
    <mergeCell ref="B95:D95"/>
    <mergeCell ref="B96:D96"/>
    <mergeCell ref="C83:E83"/>
    <mergeCell ref="F83:G83"/>
    <mergeCell ref="C84:E84"/>
    <mergeCell ref="F84:G84"/>
    <mergeCell ref="B85:D85"/>
    <mergeCell ref="B88:E88"/>
    <mergeCell ref="C80:E80"/>
    <mergeCell ref="F80:G80"/>
    <mergeCell ref="C81:E81"/>
    <mergeCell ref="F81:G81"/>
    <mergeCell ref="C82:E82"/>
    <mergeCell ref="F82:G82"/>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8:E38"/>
    <mergeCell ref="F38:G38"/>
    <mergeCell ref="C39:E39"/>
    <mergeCell ref="F39:G39"/>
    <mergeCell ref="C40:E40"/>
    <mergeCell ref="F40:G40"/>
    <mergeCell ref="C35:E35"/>
    <mergeCell ref="F35:G35"/>
    <mergeCell ref="C36:E36"/>
    <mergeCell ref="F36:G36"/>
    <mergeCell ref="C37:E37"/>
    <mergeCell ref="F37:G37"/>
    <mergeCell ref="B15:K15"/>
    <mergeCell ref="C25:D25"/>
    <mergeCell ref="C26:D26"/>
    <mergeCell ref="C27:D27"/>
    <mergeCell ref="B32:J32"/>
    <mergeCell ref="C34:E34"/>
    <mergeCell ref="F34:G34"/>
    <mergeCell ref="E9:K9"/>
    <mergeCell ref="B13:B14"/>
    <mergeCell ref="C13:C14"/>
    <mergeCell ref="D13:D14"/>
    <mergeCell ref="E13:E14"/>
    <mergeCell ref="G13:I13"/>
    <mergeCell ref="J13:J14"/>
    <mergeCell ref="K13:K14"/>
  </mergeCell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CC5068-2202-4E70-843D-5C08ED1A6F2E}">
  <sheetPr>
    <tabColor rgb="FFFFFF00"/>
  </sheetPr>
  <dimension ref="A2:AD112"/>
  <sheetViews>
    <sheetView zoomScale="66" workbookViewId="0">
      <selection activeCell="E27" sqref="E27"/>
    </sheetView>
  </sheetViews>
  <sheetFormatPr defaultColWidth="8.90625" defaultRowHeight="21.5"/>
  <cols>
    <col min="1" max="1" width="8.90625" style="23"/>
    <col min="2" max="2" width="29.90625" style="22" customWidth="1"/>
    <col min="3" max="3" width="21.90625" style="21" customWidth="1"/>
    <col min="4" max="4" width="23.453125" style="21" customWidth="1"/>
    <col min="5" max="5" width="47.08984375" style="23" customWidth="1"/>
    <col min="6" max="6" width="14.90625" style="23" customWidth="1"/>
    <col min="7" max="7" width="12.90625" style="23" customWidth="1"/>
    <col min="8" max="8" width="13.54296875" style="23" customWidth="1"/>
    <col min="9" max="9" width="14.90625" style="23" customWidth="1"/>
    <col min="10" max="10" width="19.90625" style="23" customWidth="1"/>
    <col min="11" max="11" width="35" style="22" customWidth="1"/>
    <col min="12" max="16384" width="8.90625" style="23"/>
  </cols>
  <sheetData>
    <row r="2" spans="2:11" ht="42" customHeight="1">
      <c r="B2" s="24" t="s">
        <v>99</v>
      </c>
      <c r="C2" s="36" t="s">
        <v>251</v>
      </c>
    </row>
    <row r="3" spans="2:11" ht="21" customHeight="1">
      <c r="B3" s="24" t="s">
        <v>100</v>
      </c>
      <c r="C3" s="25"/>
      <c r="E3" s="23" t="s">
        <v>260</v>
      </c>
      <c r="F3" s="23">
        <f>3*11</f>
        <v>33</v>
      </c>
    </row>
    <row r="4" spans="2:11" ht="21" customHeight="1">
      <c r="B4" s="24" t="s">
        <v>101</v>
      </c>
      <c r="C4" s="32" t="s">
        <v>216</v>
      </c>
    </row>
    <row r="5" spans="2:11" ht="21" customHeight="1">
      <c r="B5" s="24" t="s">
        <v>102</v>
      </c>
      <c r="C5" s="25" t="s">
        <v>328</v>
      </c>
    </row>
    <row r="6" spans="2:11" ht="21" customHeight="1">
      <c r="B6" s="24" t="s">
        <v>103</v>
      </c>
      <c r="C6" s="25"/>
    </row>
    <row r="7" spans="2:11" ht="21" customHeight="1">
      <c r="B7" s="24" t="s">
        <v>104</v>
      </c>
      <c r="C7" s="25">
        <v>3</v>
      </c>
    </row>
    <row r="8" spans="2:11" ht="21" customHeight="1">
      <c r="B8" s="24" t="s">
        <v>105</v>
      </c>
      <c r="C8" s="25" t="s">
        <v>317</v>
      </c>
    </row>
    <row r="9" spans="2:11" ht="41.4" customHeight="1">
      <c r="B9" s="26" t="s">
        <v>106</v>
      </c>
      <c r="C9" s="25">
        <f>C7+1</f>
        <v>4</v>
      </c>
      <c r="E9" s="135"/>
      <c r="F9" s="135"/>
      <c r="G9" s="135"/>
      <c r="H9" s="135"/>
      <c r="I9" s="135"/>
      <c r="J9" s="135"/>
      <c r="K9" s="135"/>
    </row>
    <row r="10" spans="2:11" ht="21" customHeight="1">
      <c r="B10" s="24" t="s">
        <v>107</v>
      </c>
      <c r="C10" s="25" t="s">
        <v>217</v>
      </c>
      <c r="J10" s="27"/>
    </row>
    <row r="11" spans="2:11" ht="21" customHeight="1">
      <c r="B11" s="24" t="s">
        <v>108</v>
      </c>
      <c r="C11" s="25" t="s">
        <v>218</v>
      </c>
    </row>
    <row r="12" spans="2:11">
      <c r="B12" s="28"/>
      <c r="C12" s="29"/>
    </row>
    <row r="13" spans="2:11" ht="15" customHeight="1">
      <c r="B13" s="136" t="s">
        <v>109</v>
      </c>
      <c r="C13" s="136" t="s">
        <v>110</v>
      </c>
      <c r="D13" s="136" t="s">
        <v>111</v>
      </c>
      <c r="E13" s="136" t="s">
        <v>112</v>
      </c>
      <c r="F13" s="30"/>
      <c r="G13" s="136" t="s">
        <v>113</v>
      </c>
      <c r="H13" s="136"/>
      <c r="I13" s="136"/>
      <c r="J13" s="136" t="s">
        <v>114</v>
      </c>
      <c r="K13" s="136" t="s">
        <v>115</v>
      </c>
    </row>
    <row r="14" spans="2:11" ht="15" customHeight="1">
      <c r="B14" s="136"/>
      <c r="C14" s="136"/>
      <c r="D14" s="136"/>
      <c r="E14" s="136"/>
      <c r="F14" s="30" t="s">
        <v>116</v>
      </c>
      <c r="G14" s="30" t="s">
        <v>117</v>
      </c>
      <c r="H14" s="30" t="s">
        <v>118</v>
      </c>
      <c r="I14" s="30" t="s">
        <v>119</v>
      </c>
      <c r="J14" s="136"/>
      <c r="K14" s="136"/>
    </row>
    <row r="15" spans="2:11" ht="18.649999999999999" customHeight="1">
      <c r="B15" s="132" t="s">
        <v>120</v>
      </c>
      <c r="C15" s="132"/>
      <c r="D15" s="132"/>
      <c r="E15" s="132"/>
      <c r="F15" s="132"/>
      <c r="G15" s="132"/>
      <c r="H15" s="132"/>
      <c r="I15" s="132"/>
      <c r="J15" s="132"/>
      <c r="K15" s="132"/>
    </row>
    <row r="16" spans="2:11">
      <c r="B16" s="31" t="s">
        <v>225</v>
      </c>
      <c r="C16" s="32" t="s">
        <v>245</v>
      </c>
      <c r="D16" s="32" t="s">
        <v>228</v>
      </c>
      <c r="E16" s="32"/>
      <c r="F16" s="32">
        <v>2</v>
      </c>
      <c r="G16" s="32">
        <v>12.5</v>
      </c>
      <c r="H16" s="32">
        <v>3.5</v>
      </c>
      <c r="I16" s="33"/>
      <c r="J16" s="32"/>
      <c r="K16" s="32"/>
    </row>
    <row r="17" spans="2:11">
      <c r="B17" s="33"/>
      <c r="C17" s="32"/>
      <c r="D17" s="32"/>
      <c r="E17" s="34"/>
      <c r="F17" s="32"/>
      <c r="G17" s="32"/>
      <c r="H17" s="34"/>
      <c r="I17" s="34"/>
      <c r="J17" s="32"/>
      <c r="K17" s="33"/>
    </row>
    <row r="18" spans="2:11">
      <c r="B18" s="33"/>
      <c r="C18" s="32"/>
      <c r="D18" s="32"/>
      <c r="E18" s="34"/>
      <c r="F18" s="32"/>
      <c r="G18" s="32"/>
      <c r="H18" s="34"/>
      <c r="I18" s="34"/>
      <c r="J18" s="32"/>
      <c r="K18" s="33"/>
    </row>
    <row r="19" spans="2:11">
      <c r="B19" s="33"/>
      <c r="C19" s="32"/>
      <c r="D19" s="32"/>
      <c r="E19" s="34"/>
      <c r="F19" s="32"/>
      <c r="G19" s="32"/>
      <c r="H19" s="34"/>
      <c r="I19" s="34"/>
      <c r="J19" s="32"/>
      <c r="K19" s="33"/>
    </row>
    <row r="20" spans="2:11" ht="22.5" customHeight="1">
      <c r="B20" s="35" t="s">
        <v>121</v>
      </c>
      <c r="C20" s="25"/>
      <c r="D20" s="25"/>
      <c r="E20" s="36"/>
      <c r="F20" s="36"/>
      <c r="G20" s="37"/>
      <c r="H20" s="34"/>
      <c r="I20" s="30"/>
      <c r="J20" s="38"/>
      <c r="K20" s="33"/>
    </row>
    <row r="21" spans="2:11" ht="22.5" customHeight="1">
      <c r="B21" s="35"/>
      <c r="C21" s="36"/>
      <c r="D21" s="31"/>
      <c r="E21" s="36"/>
      <c r="F21" s="36"/>
      <c r="G21" s="37"/>
      <c r="H21" s="34"/>
      <c r="I21" s="25"/>
      <c r="J21" s="38"/>
      <c r="K21" s="33"/>
    </row>
    <row r="22" spans="2:11" ht="22.5" customHeight="1">
      <c r="B22" s="35"/>
      <c r="C22" s="78" t="s">
        <v>225</v>
      </c>
      <c r="D22" s="33"/>
      <c r="E22" s="31"/>
      <c r="F22" s="31"/>
      <c r="G22" s="32"/>
      <c r="H22" s="32"/>
      <c r="I22" s="25" t="s">
        <v>14</v>
      </c>
      <c r="J22" s="38">
        <f>+J16</f>
        <v>0</v>
      </c>
      <c r="K22" s="33"/>
    </row>
    <row r="23" spans="2:11" ht="22.5" customHeight="1">
      <c r="B23" s="35"/>
      <c r="C23" s="78"/>
      <c r="D23" s="33"/>
      <c r="E23" s="31"/>
      <c r="F23" s="31"/>
      <c r="G23" s="32"/>
      <c r="H23" s="32"/>
      <c r="I23" s="25"/>
      <c r="J23" s="38"/>
      <c r="K23" s="33"/>
    </row>
    <row r="24" spans="2:11" ht="22.5" customHeight="1">
      <c r="B24" s="35"/>
      <c r="C24" s="78"/>
      <c r="D24" s="33"/>
      <c r="E24" s="31"/>
      <c r="F24" s="31"/>
      <c r="G24" s="32"/>
      <c r="H24" s="32"/>
      <c r="I24" s="25"/>
      <c r="J24" s="38"/>
      <c r="K24" s="33"/>
    </row>
    <row r="25" spans="2:11" ht="22.5" customHeight="1">
      <c r="B25" s="35"/>
      <c r="C25" s="139"/>
      <c r="D25" s="139"/>
      <c r="E25" s="31"/>
      <c r="F25" s="31"/>
      <c r="G25" s="32"/>
      <c r="H25" s="32"/>
      <c r="I25" s="25"/>
      <c r="J25" s="38"/>
      <c r="K25" s="33"/>
    </row>
    <row r="26" spans="2:11" ht="22.5" customHeight="1">
      <c r="B26" s="35"/>
      <c r="C26" s="134"/>
      <c r="D26" s="134"/>
      <c r="E26" s="31"/>
      <c r="F26" s="31"/>
      <c r="G26" s="32"/>
      <c r="H26" s="32"/>
      <c r="I26" s="25"/>
      <c r="J26" s="38"/>
      <c r="K26" s="33"/>
    </row>
    <row r="27" spans="2:11" ht="22.5" customHeight="1">
      <c r="B27" s="33"/>
      <c r="C27" s="141"/>
      <c r="D27" s="141"/>
      <c r="E27" s="34"/>
      <c r="F27" s="34"/>
      <c r="G27" s="34"/>
      <c r="H27" s="34"/>
      <c r="I27" s="34"/>
      <c r="J27" s="38"/>
      <c r="K27" s="33"/>
    </row>
    <row r="28" spans="2:11" ht="21.65" customHeight="1">
      <c r="B28" s="33"/>
      <c r="C28" s="34"/>
      <c r="D28" s="34"/>
      <c r="E28" s="34"/>
      <c r="F28" s="34"/>
      <c r="G28" s="34"/>
      <c r="H28" s="34"/>
      <c r="I28" s="34"/>
      <c r="J28" s="38"/>
      <c r="K28" s="39"/>
    </row>
    <row r="29" spans="2:11" ht="21.65" customHeight="1">
      <c r="B29" s="31"/>
      <c r="C29" s="34"/>
      <c r="D29" s="34"/>
      <c r="E29" s="34"/>
      <c r="F29" s="34"/>
      <c r="G29" s="34"/>
      <c r="H29" s="34"/>
      <c r="I29" s="34"/>
      <c r="J29" s="38"/>
      <c r="K29" s="39"/>
    </row>
    <row r="30" spans="2:11">
      <c r="B30" s="31"/>
      <c r="C30" s="31"/>
      <c r="D30" s="31"/>
      <c r="E30" s="31"/>
      <c r="F30" s="31"/>
      <c r="G30" s="34"/>
      <c r="H30" s="34"/>
      <c r="I30" s="34"/>
      <c r="J30" s="39"/>
      <c r="K30" s="33"/>
    </row>
    <row r="31" spans="2:11">
      <c r="B31" s="33"/>
      <c r="C31" s="32"/>
      <c r="D31" s="32"/>
      <c r="E31" s="34"/>
      <c r="F31" s="34"/>
      <c r="G31" s="34"/>
      <c r="H31" s="34"/>
      <c r="I31" s="34"/>
      <c r="J31" s="34"/>
      <c r="K31" s="33"/>
    </row>
    <row r="32" spans="2:11" ht="23">
      <c r="B32" s="142" t="s">
        <v>122</v>
      </c>
      <c r="C32" s="142"/>
      <c r="D32" s="142"/>
      <c r="E32" s="142"/>
      <c r="F32" s="142"/>
      <c r="G32" s="142"/>
      <c r="H32" s="142"/>
      <c r="I32" s="142"/>
      <c r="J32" s="142"/>
      <c r="K32" s="33"/>
    </row>
    <row r="33" spans="2:11">
      <c r="B33" s="32"/>
      <c r="C33" s="32"/>
      <c r="D33" s="32"/>
      <c r="E33" s="34"/>
      <c r="F33" s="34"/>
      <c r="G33" s="34"/>
      <c r="H33" s="34"/>
      <c r="I33" s="34"/>
      <c r="J33" s="34"/>
      <c r="K33" s="33"/>
    </row>
    <row r="34" spans="2:11" s="41" customFormat="1" ht="29.15" customHeight="1">
      <c r="B34" s="36" t="s">
        <v>0</v>
      </c>
      <c r="C34" s="140" t="s">
        <v>1</v>
      </c>
      <c r="D34" s="140"/>
      <c r="E34" s="140"/>
      <c r="F34" s="140" t="s">
        <v>2</v>
      </c>
      <c r="G34" s="140"/>
      <c r="H34" s="25" t="s">
        <v>3</v>
      </c>
      <c r="I34" s="25" t="s">
        <v>4</v>
      </c>
      <c r="J34" s="25" t="s">
        <v>123</v>
      </c>
      <c r="K34" s="25" t="s">
        <v>124</v>
      </c>
    </row>
    <row r="35" spans="2:11" s="41" customFormat="1" ht="162" customHeight="1">
      <c r="B35" s="42">
        <v>1</v>
      </c>
      <c r="C35" s="137" t="s">
        <v>183</v>
      </c>
      <c r="D35" s="137"/>
      <c r="E35" s="137"/>
      <c r="F35" s="138" t="s">
        <v>7</v>
      </c>
      <c r="G35" s="138"/>
      <c r="H35" s="43" t="s">
        <v>125</v>
      </c>
      <c r="I35" s="44">
        <v>1</v>
      </c>
      <c r="J35" s="45"/>
      <c r="K35" s="42"/>
    </row>
    <row r="36" spans="2:11" s="41" customFormat="1" ht="209.5" customHeight="1">
      <c r="B36" s="42">
        <v>2</v>
      </c>
      <c r="C36" s="137" t="s">
        <v>184</v>
      </c>
      <c r="D36" s="137"/>
      <c r="E36" s="137"/>
      <c r="F36" s="138" t="s">
        <v>9</v>
      </c>
      <c r="G36" s="138"/>
      <c r="H36" s="42" t="s">
        <v>10</v>
      </c>
      <c r="I36" s="42"/>
      <c r="J36" s="45"/>
      <c r="K36" s="42"/>
    </row>
    <row r="37" spans="2:11" s="41" customFormat="1" ht="236.5" customHeight="1">
      <c r="B37" s="42">
        <v>3</v>
      </c>
      <c r="C37" s="137" t="s">
        <v>185</v>
      </c>
      <c r="D37" s="137"/>
      <c r="E37" s="137"/>
      <c r="F37" s="138" t="s">
        <v>11</v>
      </c>
      <c r="G37" s="138"/>
      <c r="H37" s="42" t="s">
        <v>12</v>
      </c>
      <c r="I37" s="42"/>
      <c r="J37" s="45"/>
      <c r="K37" s="42"/>
    </row>
    <row r="38" spans="2:11" s="41" customFormat="1" ht="195" customHeight="1">
      <c r="B38" s="42">
        <v>4</v>
      </c>
      <c r="C38" s="137" t="s">
        <v>186</v>
      </c>
      <c r="D38" s="137"/>
      <c r="E38" s="137"/>
      <c r="F38" s="138" t="s">
        <v>13</v>
      </c>
      <c r="G38" s="138"/>
      <c r="H38" s="42" t="s">
        <v>14</v>
      </c>
      <c r="I38" s="42"/>
      <c r="J38" s="45"/>
      <c r="K38" s="42"/>
    </row>
    <row r="39" spans="2:11" s="41" customFormat="1" ht="88.4" customHeight="1">
      <c r="B39" s="42">
        <v>5</v>
      </c>
      <c r="C39" s="137" t="s">
        <v>187</v>
      </c>
      <c r="D39" s="137"/>
      <c r="E39" s="137"/>
      <c r="F39" s="138" t="s">
        <v>15</v>
      </c>
      <c r="G39" s="138"/>
      <c r="H39" s="42" t="s">
        <v>10</v>
      </c>
      <c r="I39" s="44">
        <v>0</v>
      </c>
      <c r="J39" s="45"/>
      <c r="K39" s="42"/>
    </row>
    <row r="40" spans="2:11" s="41" customFormat="1" ht="272.5" customHeight="1">
      <c r="B40" s="42">
        <v>6</v>
      </c>
      <c r="C40" s="137" t="s">
        <v>188</v>
      </c>
      <c r="D40" s="137"/>
      <c r="E40" s="137"/>
      <c r="F40" s="138" t="s">
        <v>16</v>
      </c>
      <c r="G40" s="138"/>
      <c r="H40" s="43" t="s">
        <v>17</v>
      </c>
      <c r="I40" s="44"/>
      <c r="J40" s="45"/>
      <c r="K40" s="42"/>
    </row>
    <row r="41" spans="2:11" s="41" customFormat="1" ht="192" customHeight="1">
      <c r="B41" s="42">
        <v>7</v>
      </c>
      <c r="C41" s="137" t="s">
        <v>189</v>
      </c>
      <c r="D41" s="137"/>
      <c r="E41" s="137"/>
      <c r="F41" s="138" t="s">
        <v>18</v>
      </c>
      <c r="G41" s="138"/>
      <c r="H41" s="43" t="s">
        <v>19</v>
      </c>
      <c r="I41" s="42"/>
      <c r="J41" s="45"/>
      <c r="K41" s="42"/>
    </row>
    <row r="42" spans="2:11" s="41" customFormat="1" ht="232.75" customHeight="1">
      <c r="B42" s="42">
        <v>8</v>
      </c>
      <c r="C42" s="137" t="s">
        <v>190</v>
      </c>
      <c r="D42" s="137"/>
      <c r="E42" s="137"/>
      <c r="F42" s="138" t="s">
        <v>182</v>
      </c>
      <c r="G42" s="138"/>
      <c r="H42" s="43" t="s">
        <v>21</v>
      </c>
      <c r="I42" s="42"/>
      <c r="J42" s="45"/>
      <c r="K42" s="42"/>
    </row>
    <row r="43" spans="2:11" s="41" customFormat="1" ht="292.5" customHeight="1">
      <c r="B43" s="42">
        <v>9</v>
      </c>
      <c r="C43" s="137" t="s">
        <v>191</v>
      </c>
      <c r="D43" s="137"/>
      <c r="E43" s="137"/>
      <c r="F43" s="138" t="s">
        <v>22</v>
      </c>
      <c r="G43" s="138"/>
      <c r="H43" s="43" t="s">
        <v>23</v>
      </c>
      <c r="I43" s="42"/>
      <c r="J43" s="45"/>
      <c r="K43" s="42"/>
    </row>
    <row r="44" spans="2:11" s="41" customFormat="1" ht="262.64999999999998" customHeight="1">
      <c r="B44" s="42">
        <v>10</v>
      </c>
      <c r="C44" s="137" t="s">
        <v>192</v>
      </c>
      <c r="D44" s="137"/>
      <c r="E44" s="137"/>
      <c r="F44" s="138" t="s">
        <v>24</v>
      </c>
      <c r="G44" s="138"/>
      <c r="H44" s="43" t="s">
        <v>23</v>
      </c>
      <c r="I44" s="42"/>
      <c r="J44" s="45"/>
      <c r="K44" s="42"/>
    </row>
    <row r="45" spans="2:11" s="41" customFormat="1" ht="249" customHeight="1">
      <c r="B45" s="42">
        <v>11</v>
      </c>
      <c r="C45" s="137" t="s">
        <v>193</v>
      </c>
      <c r="D45" s="137"/>
      <c r="E45" s="137"/>
      <c r="F45" s="138" t="s">
        <v>25</v>
      </c>
      <c r="G45" s="138"/>
      <c r="H45" s="43" t="s">
        <v>23</v>
      </c>
      <c r="I45" s="42"/>
      <c r="J45" s="45"/>
      <c r="K45" s="42"/>
    </row>
    <row r="46" spans="2:11" s="41" customFormat="1" ht="145.65" customHeight="1">
      <c r="B46" s="42">
        <v>12</v>
      </c>
      <c r="C46" s="137" t="s">
        <v>194</v>
      </c>
      <c r="D46" s="137"/>
      <c r="E46" s="137"/>
      <c r="F46" s="138" t="s">
        <v>26</v>
      </c>
      <c r="G46" s="138"/>
      <c r="H46" s="43" t="s">
        <v>23</v>
      </c>
      <c r="I46" s="42"/>
      <c r="J46" s="45"/>
      <c r="K46" s="42"/>
    </row>
    <row r="47" spans="2:11" s="41" customFormat="1" ht="282.64999999999998" customHeight="1">
      <c r="B47" s="42">
        <v>13</v>
      </c>
      <c r="C47" s="137" t="s">
        <v>195</v>
      </c>
      <c r="D47" s="137"/>
      <c r="E47" s="137"/>
      <c r="F47" s="138" t="s">
        <v>27</v>
      </c>
      <c r="G47" s="138"/>
      <c r="H47" s="43" t="s">
        <v>23</v>
      </c>
      <c r="I47" s="42"/>
      <c r="J47" s="45"/>
      <c r="K47" s="42"/>
    </row>
    <row r="48" spans="2:11" s="41" customFormat="1" ht="166.75" customHeight="1">
      <c r="B48" s="42">
        <v>14</v>
      </c>
      <c r="C48" s="137" t="s">
        <v>196</v>
      </c>
      <c r="D48" s="137"/>
      <c r="E48" s="137"/>
      <c r="F48" s="138" t="s">
        <v>28</v>
      </c>
      <c r="G48" s="138"/>
      <c r="H48" s="43" t="s">
        <v>23</v>
      </c>
      <c r="I48" s="42"/>
      <c r="J48" s="45"/>
      <c r="K48" s="42"/>
    </row>
    <row r="49" spans="2:11" s="41" customFormat="1" ht="270.64999999999998" customHeight="1">
      <c r="B49" s="42">
        <v>15</v>
      </c>
      <c r="C49" s="137" t="s">
        <v>197</v>
      </c>
      <c r="D49" s="137"/>
      <c r="E49" s="137"/>
      <c r="F49" s="138" t="s">
        <v>29</v>
      </c>
      <c r="G49" s="138"/>
      <c r="H49" s="42" t="s">
        <v>10</v>
      </c>
      <c r="I49" s="42"/>
      <c r="J49" s="45"/>
      <c r="K49" s="42"/>
    </row>
    <row r="50" spans="2:11" s="41" customFormat="1" ht="200.5" customHeight="1">
      <c r="B50" s="42">
        <v>16</v>
      </c>
      <c r="C50" s="137" t="s">
        <v>198</v>
      </c>
      <c r="D50" s="137"/>
      <c r="E50" s="137"/>
      <c r="F50" s="138" t="s">
        <v>30</v>
      </c>
      <c r="G50" s="138"/>
      <c r="H50" s="42"/>
      <c r="I50" s="42"/>
      <c r="J50" s="45"/>
      <c r="K50" s="42"/>
    </row>
    <row r="51" spans="2:11" s="41" customFormat="1" ht="52.75" customHeight="1">
      <c r="B51" s="42">
        <v>17</v>
      </c>
      <c r="C51" s="143" t="s">
        <v>126</v>
      </c>
      <c r="D51" s="143"/>
      <c r="E51" s="143"/>
      <c r="F51" s="138" t="s">
        <v>127</v>
      </c>
      <c r="G51" s="138"/>
      <c r="H51" s="46"/>
      <c r="I51" s="42"/>
      <c r="J51" s="45"/>
      <c r="K51" s="42"/>
    </row>
    <row r="52" spans="2:11" s="41" customFormat="1" ht="87" customHeight="1">
      <c r="B52" s="42">
        <v>18</v>
      </c>
      <c r="C52" s="137" t="s">
        <v>199</v>
      </c>
      <c r="D52" s="137"/>
      <c r="E52" s="137"/>
      <c r="F52" s="138" t="s">
        <v>31</v>
      </c>
      <c r="G52" s="138"/>
      <c r="H52" s="42" t="s">
        <v>10</v>
      </c>
      <c r="I52" s="42"/>
      <c r="J52" s="45"/>
      <c r="K52" s="42"/>
    </row>
    <row r="53" spans="2:11" s="41" customFormat="1" ht="163.4" customHeight="1">
      <c r="B53" s="42">
        <v>19</v>
      </c>
      <c r="C53" s="137" t="s">
        <v>200</v>
      </c>
      <c r="D53" s="137"/>
      <c r="E53" s="137"/>
      <c r="F53" s="138" t="s">
        <v>32</v>
      </c>
      <c r="G53" s="138"/>
      <c r="H53" s="42" t="s">
        <v>10</v>
      </c>
      <c r="I53" s="44"/>
      <c r="J53" s="45"/>
      <c r="K53" s="32"/>
    </row>
    <row r="54" spans="2:11" s="41" customFormat="1" ht="122.4" customHeight="1">
      <c r="B54" s="42">
        <v>20</v>
      </c>
      <c r="C54" s="137" t="s">
        <v>201</v>
      </c>
      <c r="D54" s="137"/>
      <c r="E54" s="137"/>
      <c r="F54" s="138" t="s">
        <v>33</v>
      </c>
      <c r="G54" s="138"/>
      <c r="H54" s="42" t="s">
        <v>10</v>
      </c>
      <c r="I54" s="44">
        <f>+J97</f>
        <v>0</v>
      </c>
      <c r="J54" s="45"/>
      <c r="K54" s="42"/>
    </row>
    <row r="55" spans="2:11" s="41" customFormat="1" ht="103.75" customHeight="1">
      <c r="B55" s="42">
        <v>21</v>
      </c>
      <c r="C55" s="137" t="s">
        <v>202</v>
      </c>
      <c r="D55" s="137"/>
      <c r="E55" s="137"/>
      <c r="F55" s="138" t="s">
        <v>34</v>
      </c>
      <c r="G55" s="138"/>
      <c r="H55" s="42" t="s">
        <v>10</v>
      </c>
      <c r="I55" s="44">
        <f>+J106</f>
        <v>0</v>
      </c>
      <c r="J55" s="45"/>
      <c r="K55" s="42"/>
    </row>
    <row r="56" spans="2:11" s="41" customFormat="1" ht="214.75" customHeight="1">
      <c r="B56" s="42">
        <v>22</v>
      </c>
      <c r="C56" s="137" t="s">
        <v>203</v>
      </c>
      <c r="D56" s="137"/>
      <c r="E56" s="137"/>
      <c r="F56" s="138" t="s">
        <v>35</v>
      </c>
      <c r="G56" s="138"/>
      <c r="H56" s="42" t="s">
        <v>10</v>
      </c>
      <c r="I56" s="42"/>
      <c r="J56" s="45"/>
      <c r="K56" s="42"/>
    </row>
    <row r="57" spans="2:11" s="41" customFormat="1" ht="32.15" customHeight="1">
      <c r="B57" s="42">
        <v>23</v>
      </c>
      <c r="C57" s="143" t="s">
        <v>128</v>
      </c>
      <c r="D57" s="143"/>
      <c r="E57" s="143"/>
      <c r="F57" s="138"/>
      <c r="G57" s="138"/>
      <c r="H57" s="35"/>
      <c r="I57" s="42"/>
      <c r="J57" s="45"/>
      <c r="K57" s="42"/>
    </row>
    <row r="58" spans="2:11" s="41" customFormat="1" ht="64.400000000000006" customHeight="1">
      <c r="B58" s="42">
        <v>24</v>
      </c>
      <c r="C58" s="137" t="s">
        <v>204</v>
      </c>
      <c r="D58" s="137"/>
      <c r="E58" s="137"/>
      <c r="F58" s="138" t="s">
        <v>36</v>
      </c>
      <c r="G58" s="138"/>
      <c r="H58" s="42"/>
      <c r="I58" s="42"/>
      <c r="J58" s="45"/>
      <c r="K58" s="33"/>
    </row>
    <row r="59" spans="2:11" s="41" customFormat="1" ht="102.65" customHeight="1">
      <c r="B59" s="42">
        <v>25</v>
      </c>
      <c r="C59" s="137" t="s">
        <v>205</v>
      </c>
      <c r="D59" s="137"/>
      <c r="E59" s="137"/>
      <c r="F59" s="138" t="s">
        <v>37</v>
      </c>
      <c r="G59" s="138"/>
      <c r="H59" s="43" t="s">
        <v>23</v>
      </c>
      <c r="I59" s="44"/>
      <c r="J59" s="45"/>
      <c r="K59" s="32"/>
    </row>
    <row r="60" spans="2:11" s="41" customFormat="1" ht="216.65" customHeight="1">
      <c r="B60" s="42">
        <v>26</v>
      </c>
      <c r="C60" s="137" t="s">
        <v>206</v>
      </c>
      <c r="D60" s="137"/>
      <c r="E60" s="137"/>
      <c r="F60" s="138" t="s">
        <v>38</v>
      </c>
      <c r="G60" s="138"/>
      <c r="H60" s="43" t="s">
        <v>23</v>
      </c>
      <c r="I60" s="44">
        <v>0</v>
      </c>
      <c r="J60" s="45"/>
      <c r="K60" s="42"/>
    </row>
    <row r="61" spans="2:11" s="41" customFormat="1" ht="180.65" customHeight="1">
      <c r="B61" s="42">
        <v>27</v>
      </c>
      <c r="C61" s="137" t="s">
        <v>207</v>
      </c>
      <c r="D61" s="137"/>
      <c r="E61" s="137"/>
      <c r="F61" s="138" t="s">
        <v>39</v>
      </c>
      <c r="G61" s="138"/>
      <c r="H61" s="43" t="s">
        <v>23</v>
      </c>
      <c r="I61" s="42">
        <v>0</v>
      </c>
      <c r="J61" s="45"/>
      <c r="K61" s="42"/>
    </row>
    <row r="62" spans="2:11" s="41" customFormat="1" ht="153" customHeight="1">
      <c r="B62" s="42">
        <v>28</v>
      </c>
      <c r="C62" s="137" t="s">
        <v>40</v>
      </c>
      <c r="D62" s="137"/>
      <c r="E62" s="137"/>
      <c r="F62" s="138" t="s">
        <v>41</v>
      </c>
      <c r="G62" s="138"/>
      <c r="H62" s="43" t="s">
        <v>10</v>
      </c>
      <c r="I62" s="42"/>
      <c r="J62" s="45"/>
      <c r="K62" s="42"/>
    </row>
    <row r="63" spans="2:11" s="41" customFormat="1" ht="111.65" customHeight="1">
      <c r="B63" s="42">
        <v>29</v>
      </c>
      <c r="C63" s="137" t="s">
        <v>208</v>
      </c>
      <c r="D63" s="137"/>
      <c r="E63" s="137"/>
      <c r="F63" s="138" t="s">
        <v>42</v>
      </c>
      <c r="G63" s="138"/>
      <c r="H63" s="43" t="s">
        <v>10</v>
      </c>
      <c r="I63" s="44"/>
      <c r="J63" s="45"/>
      <c r="K63" s="42"/>
    </row>
    <row r="64" spans="2:11" s="41" customFormat="1" ht="241.75" customHeight="1">
      <c r="B64" s="42">
        <v>30</v>
      </c>
      <c r="C64" s="137" t="s">
        <v>209</v>
      </c>
      <c r="D64" s="137"/>
      <c r="E64" s="137"/>
      <c r="F64" s="138" t="s">
        <v>43</v>
      </c>
      <c r="G64" s="138"/>
      <c r="H64" s="43" t="s">
        <v>23</v>
      </c>
      <c r="I64" s="44"/>
      <c r="J64" s="45"/>
      <c r="K64" s="42"/>
    </row>
    <row r="65" spans="2:11" s="41" customFormat="1" ht="249" customHeight="1">
      <c r="B65" s="42">
        <v>31</v>
      </c>
      <c r="C65" s="137" t="s">
        <v>129</v>
      </c>
      <c r="D65" s="137"/>
      <c r="E65" s="137"/>
      <c r="F65" s="138" t="s">
        <v>44</v>
      </c>
      <c r="G65" s="138"/>
      <c r="H65" s="43" t="s">
        <v>45</v>
      </c>
      <c r="I65" s="44"/>
      <c r="J65" s="45"/>
      <c r="K65" s="42"/>
    </row>
    <row r="66" spans="2:11" s="41" customFormat="1" ht="138" customHeight="1">
      <c r="B66" s="42">
        <v>32</v>
      </c>
      <c r="C66" s="137" t="s">
        <v>210</v>
      </c>
      <c r="D66" s="137"/>
      <c r="E66" s="137"/>
      <c r="F66" s="138" t="s">
        <v>46</v>
      </c>
      <c r="G66" s="138"/>
      <c r="H66" s="43" t="s">
        <v>47</v>
      </c>
      <c r="I66" s="44"/>
      <c r="J66" s="45"/>
      <c r="K66" s="42"/>
    </row>
    <row r="67" spans="2:11" s="41" customFormat="1" ht="166.75" customHeight="1">
      <c r="B67" s="42">
        <v>33</v>
      </c>
      <c r="C67" s="137" t="s">
        <v>211</v>
      </c>
      <c r="D67" s="137"/>
      <c r="E67" s="137"/>
      <c r="F67" s="138" t="s">
        <v>48</v>
      </c>
      <c r="G67" s="138"/>
      <c r="H67" s="43" t="s">
        <v>45</v>
      </c>
      <c r="I67" s="44"/>
      <c r="J67" s="45"/>
      <c r="K67" s="42"/>
    </row>
    <row r="68" spans="2:11" s="41" customFormat="1" ht="165" customHeight="1">
      <c r="B68" s="42">
        <v>34</v>
      </c>
      <c r="C68" s="137" t="s">
        <v>212</v>
      </c>
      <c r="D68" s="137"/>
      <c r="E68" s="137"/>
      <c r="F68" s="138" t="s">
        <v>49</v>
      </c>
      <c r="G68" s="138"/>
      <c r="H68" s="43" t="s">
        <v>21</v>
      </c>
      <c r="I68" s="42"/>
      <c r="J68" s="45"/>
      <c r="K68" s="42"/>
    </row>
    <row r="69" spans="2:11" s="41" customFormat="1" ht="409.5" customHeight="1">
      <c r="B69" s="42">
        <v>35</v>
      </c>
      <c r="C69" s="137" t="s">
        <v>213</v>
      </c>
      <c r="D69" s="137"/>
      <c r="E69" s="137"/>
      <c r="F69" s="138" t="s">
        <v>50</v>
      </c>
      <c r="G69" s="138"/>
      <c r="H69" s="43" t="s">
        <v>17</v>
      </c>
      <c r="I69" s="42"/>
      <c r="J69" s="45"/>
      <c r="K69" s="42"/>
    </row>
    <row r="70" spans="2:11" s="41" customFormat="1" ht="201" customHeight="1">
      <c r="B70" s="42">
        <v>36</v>
      </c>
      <c r="C70" s="137" t="s">
        <v>214</v>
      </c>
      <c r="D70" s="137"/>
      <c r="E70" s="137"/>
      <c r="F70" s="138" t="s">
        <v>51</v>
      </c>
      <c r="G70" s="138"/>
      <c r="H70" s="42" t="s">
        <v>14</v>
      </c>
      <c r="I70" s="42"/>
      <c r="J70" s="45"/>
      <c r="K70" s="42"/>
    </row>
    <row r="71" spans="2:11" s="41" customFormat="1" ht="201" customHeight="1">
      <c r="B71" s="42">
        <v>37</v>
      </c>
      <c r="C71" s="137" t="s">
        <v>215</v>
      </c>
      <c r="D71" s="137"/>
      <c r="E71" s="137"/>
      <c r="F71" s="138" t="s">
        <v>52</v>
      </c>
      <c r="G71" s="138"/>
      <c r="H71" s="42" t="s">
        <v>14</v>
      </c>
      <c r="I71" s="42"/>
      <c r="J71" s="45"/>
      <c r="K71" s="42"/>
    </row>
    <row r="72" spans="2:11" s="41" customFormat="1" ht="141" customHeight="1">
      <c r="B72" s="42">
        <v>38</v>
      </c>
      <c r="C72" s="137" t="s">
        <v>53</v>
      </c>
      <c r="D72" s="137"/>
      <c r="E72" s="137"/>
      <c r="F72" s="144" t="s">
        <v>54</v>
      </c>
      <c r="G72" s="144"/>
      <c r="H72" s="42" t="s">
        <v>14</v>
      </c>
      <c r="I72" s="39"/>
      <c r="J72" s="45"/>
      <c r="K72" s="42"/>
    </row>
    <row r="73" spans="2:11" s="41" customFormat="1" ht="228.65" customHeight="1">
      <c r="B73" s="42">
        <v>39</v>
      </c>
      <c r="C73" s="137" t="s">
        <v>55</v>
      </c>
      <c r="D73" s="137"/>
      <c r="E73" s="137"/>
      <c r="F73" s="144" t="s">
        <v>56</v>
      </c>
      <c r="G73" s="144"/>
      <c r="H73" s="42" t="s">
        <v>14</v>
      </c>
      <c r="I73" s="39"/>
      <c r="J73" s="45"/>
      <c r="K73" s="42"/>
    </row>
    <row r="74" spans="2:11" s="41" customFormat="1" ht="228.65" customHeight="1">
      <c r="B74" s="42">
        <v>40</v>
      </c>
      <c r="C74" s="145" t="s">
        <v>130</v>
      </c>
      <c r="D74" s="145"/>
      <c r="E74" s="145"/>
      <c r="F74" s="144" t="s">
        <v>58</v>
      </c>
      <c r="G74" s="144"/>
      <c r="H74" s="42" t="s">
        <v>59</v>
      </c>
      <c r="I74" s="39"/>
      <c r="J74" s="45"/>
      <c r="K74" s="42"/>
    </row>
    <row r="75" spans="2:11" s="41" customFormat="1" ht="228.65" customHeight="1">
      <c r="B75" s="42">
        <v>41</v>
      </c>
      <c r="C75" s="137" t="s">
        <v>60</v>
      </c>
      <c r="D75" s="137"/>
      <c r="E75" s="137"/>
      <c r="F75" s="138" t="s">
        <v>61</v>
      </c>
      <c r="G75" s="138"/>
      <c r="H75" s="32" t="s">
        <v>62</v>
      </c>
      <c r="I75" s="42"/>
      <c r="J75" s="45"/>
      <c r="K75" s="42"/>
    </row>
    <row r="76" spans="2:11" s="41" customFormat="1" ht="201" customHeight="1">
      <c r="B76" s="42">
        <v>42</v>
      </c>
      <c r="C76" s="145" t="s">
        <v>63</v>
      </c>
      <c r="D76" s="145"/>
      <c r="E76" s="145"/>
      <c r="F76" s="138" t="s">
        <v>64</v>
      </c>
      <c r="G76" s="138"/>
      <c r="H76" s="32" t="s">
        <v>62</v>
      </c>
      <c r="I76" s="42"/>
      <c r="J76" s="45"/>
      <c r="K76" s="42"/>
    </row>
    <row r="77" spans="2:11" s="41" customFormat="1" ht="145.65" customHeight="1">
      <c r="B77" s="42">
        <v>43</v>
      </c>
      <c r="C77" s="137" t="s">
        <v>131</v>
      </c>
      <c r="D77" s="137"/>
      <c r="E77" s="137"/>
      <c r="F77" s="138" t="s">
        <v>64</v>
      </c>
      <c r="G77" s="138"/>
      <c r="H77" s="32" t="s">
        <v>23</v>
      </c>
      <c r="I77" s="42"/>
      <c r="J77" s="45"/>
      <c r="K77" s="42"/>
    </row>
    <row r="78" spans="2:11" s="41" customFormat="1" ht="161.5" customHeight="1">
      <c r="B78" s="42">
        <v>44</v>
      </c>
      <c r="C78" s="137" t="s">
        <v>132</v>
      </c>
      <c r="D78" s="137"/>
      <c r="E78" s="137"/>
      <c r="F78" s="138" t="s">
        <v>67</v>
      </c>
      <c r="G78" s="138"/>
      <c r="H78" s="32" t="s">
        <v>14</v>
      </c>
      <c r="I78" s="42"/>
      <c r="J78" s="45"/>
      <c r="K78" s="42"/>
    </row>
    <row r="79" spans="2:11" s="41" customFormat="1" ht="161.5" customHeight="1">
      <c r="B79" s="42">
        <v>45</v>
      </c>
      <c r="C79" s="137" t="s">
        <v>72</v>
      </c>
      <c r="D79" s="137"/>
      <c r="E79" s="137"/>
      <c r="F79" s="138" t="s">
        <v>73</v>
      </c>
      <c r="G79" s="138"/>
      <c r="H79" s="32" t="s">
        <v>68</v>
      </c>
      <c r="I79" s="44">
        <f>+J111</f>
        <v>0</v>
      </c>
      <c r="J79" s="45"/>
      <c r="K79" s="42"/>
    </row>
    <row r="80" spans="2:11" s="41" customFormat="1" ht="136.4" customHeight="1">
      <c r="B80" s="42">
        <v>46</v>
      </c>
      <c r="C80" s="137" t="s">
        <v>133</v>
      </c>
      <c r="D80" s="137"/>
      <c r="E80" s="137"/>
      <c r="F80" s="138" t="s">
        <v>93</v>
      </c>
      <c r="G80" s="138"/>
      <c r="H80" s="32" t="s">
        <v>14</v>
      </c>
      <c r="I80" s="44">
        <f>+J103</f>
        <v>0</v>
      </c>
      <c r="J80" s="45"/>
      <c r="K80" s="42"/>
    </row>
    <row r="81" spans="2:11" s="41" customFormat="1" ht="168" customHeight="1">
      <c r="B81" s="42">
        <v>47</v>
      </c>
      <c r="C81" s="137" t="s">
        <v>76</v>
      </c>
      <c r="D81" s="137"/>
      <c r="E81" s="137"/>
      <c r="F81" s="138" t="s">
        <v>77</v>
      </c>
      <c r="G81" s="138"/>
      <c r="H81" s="32" t="s">
        <v>59</v>
      </c>
      <c r="I81" s="44"/>
      <c r="J81" s="45"/>
      <c r="K81" s="42">
        <v>0</v>
      </c>
    </row>
    <row r="82" spans="2:11" s="41" customFormat="1" ht="176.4" customHeight="1">
      <c r="B82" s="42">
        <v>48</v>
      </c>
      <c r="C82" s="137" t="s">
        <v>134</v>
      </c>
      <c r="D82" s="137"/>
      <c r="E82" s="137"/>
      <c r="F82" s="146" t="s">
        <v>70</v>
      </c>
      <c r="G82" s="147"/>
      <c r="H82" s="31" t="s">
        <v>135</v>
      </c>
      <c r="I82" s="47"/>
      <c r="J82" s="47"/>
      <c r="K82" s="47"/>
    </row>
    <row r="83" spans="2:11" s="41" customFormat="1" ht="162.65" customHeight="1">
      <c r="B83" s="42">
        <v>49</v>
      </c>
      <c r="C83" s="145" t="s">
        <v>74</v>
      </c>
      <c r="D83" s="145"/>
      <c r="E83" s="145"/>
      <c r="F83" s="146" t="s">
        <v>136</v>
      </c>
      <c r="G83" s="147"/>
      <c r="H83" s="31" t="s">
        <v>12</v>
      </c>
      <c r="I83" s="31"/>
      <c r="J83" s="31"/>
      <c r="K83" s="31"/>
    </row>
    <row r="84" spans="2:11" s="41" customFormat="1" ht="196.4" customHeight="1">
      <c r="B84" s="42">
        <v>50</v>
      </c>
      <c r="C84" s="145" t="s">
        <v>82</v>
      </c>
      <c r="D84" s="145"/>
      <c r="E84" s="145"/>
      <c r="F84" s="146" t="s">
        <v>95</v>
      </c>
      <c r="G84" s="147"/>
      <c r="H84" s="31" t="s">
        <v>135</v>
      </c>
      <c r="I84" s="31"/>
      <c r="J84" s="31"/>
      <c r="K84" s="31"/>
    </row>
    <row r="85" spans="2:11" s="41" customFormat="1" ht="23">
      <c r="B85" s="149" t="s">
        <v>137</v>
      </c>
      <c r="C85" s="150"/>
      <c r="D85" s="151"/>
      <c r="E85" s="48" t="s">
        <v>138</v>
      </c>
      <c r="F85" s="48"/>
      <c r="G85" s="48" t="s">
        <v>139</v>
      </c>
      <c r="H85" s="48" t="s">
        <v>140</v>
      </c>
      <c r="I85" s="46" t="s">
        <v>141</v>
      </c>
      <c r="J85" s="48" t="s">
        <v>4</v>
      </c>
      <c r="K85" s="48" t="s">
        <v>3</v>
      </c>
    </row>
    <row r="86" spans="2:11" s="41" customFormat="1" ht="23">
      <c r="B86" s="46"/>
      <c r="C86" s="46"/>
      <c r="D86" s="46"/>
      <c r="E86" s="48"/>
      <c r="F86" s="48"/>
      <c r="G86" s="48"/>
      <c r="H86" s="48"/>
      <c r="I86" s="46"/>
      <c r="J86" s="48"/>
      <c r="K86" s="48"/>
    </row>
    <row r="87" spans="2:11" s="41" customFormat="1" ht="14.4" customHeight="1">
      <c r="B87" s="49"/>
      <c r="C87" s="46"/>
      <c r="D87" s="46"/>
      <c r="E87" s="48"/>
      <c r="F87" s="48"/>
      <c r="G87" s="48"/>
      <c r="H87" s="48"/>
      <c r="I87" s="46"/>
      <c r="J87" s="48"/>
      <c r="K87" s="48"/>
    </row>
    <row r="88" spans="2:11" s="41" customFormat="1" ht="23">
      <c r="B88" s="143" t="s">
        <v>142</v>
      </c>
      <c r="C88" s="143"/>
      <c r="D88" s="143"/>
      <c r="E88" s="143"/>
      <c r="F88" s="50"/>
      <c r="G88" s="50"/>
      <c r="H88" s="50"/>
      <c r="I88" s="43"/>
      <c r="J88" s="49"/>
      <c r="K88" s="48"/>
    </row>
    <row r="89" spans="2:11" s="41" customFormat="1" ht="23">
      <c r="B89" s="148" t="s">
        <v>120</v>
      </c>
      <c r="C89" s="148"/>
      <c r="D89" s="148"/>
      <c r="E89" s="46">
        <v>0</v>
      </c>
      <c r="F89" s="50"/>
      <c r="G89" s="43"/>
      <c r="H89" s="43"/>
      <c r="I89" s="51"/>
      <c r="J89" s="52">
        <f>I89*H89*G89*E89</f>
        <v>0</v>
      </c>
      <c r="K89" s="48"/>
    </row>
    <row r="90" spans="2:11" s="41" customFormat="1" ht="23">
      <c r="B90" s="152" t="s">
        <v>143</v>
      </c>
      <c r="C90" s="152"/>
      <c r="D90" s="152"/>
      <c r="E90" s="40"/>
      <c r="F90" s="50"/>
      <c r="G90" s="50"/>
      <c r="H90" s="50"/>
      <c r="I90" s="51"/>
      <c r="J90" s="52">
        <f>SUM(J89:J89)</f>
        <v>0</v>
      </c>
      <c r="K90" s="43" t="s">
        <v>17</v>
      </c>
    </row>
    <row r="91" spans="2:11" s="41" customFormat="1" ht="23">
      <c r="B91" s="43"/>
      <c r="C91" s="53"/>
      <c r="D91" s="43"/>
      <c r="E91" s="40"/>
      <c r="F91" s="50"/>
      <c r="G91" s="50"/>
      <c r="H91" s="50"/>
      <c r="I91" s="51"/>
      <c r="J91" s="43"/>
      <c r="K91" s="43"/>
    </row>
    <row r="92" spans="2:11" s="41" customFormat="1">
      <c r="B92" s="33"/>
      <c r="C92" s="32"/>
      <c r="D92" s="32"/>
      <c r="E92" s="34"/>
      <c r="F92" s="34"/>
      <c r="G92" s="34"/>
      <c r="H92" s="34"/>
      <c r="I92" s="32"/>
      <c r="J92" s="34"/>
      <c r="K92" s="33"/>
    </row>
    <row r="93" spans="2:11" s="41" customFormat="1">
      <c r="B93" s="155" t="s">
        <v>305</v>
      </c>
      <c r="C93" s="155"/>
      <c r="D93" s="155"/>
      <c r="E93" s="54"/>
      <c r="F93" s="54"/>
      <c r="G93" s="34"/>
      <c r="H93" s="34"/>
      <c r="I93" s="32"/>
      <c r="J93" s="34"/>
      <c r="K93" s="33"/>
    </row>
    <row r="94" spans="2:11" s="41" customFormat="1">
      <c r="B94" s="154" t="s">
        <v>144</v>
      </c>
      <c r="C94" s="154"/>
      <c r="D94" s="154"/>
      <c r="E94" s="55"/>
      <c r="F94" s="55"/>
      <c r="G94" s="34"/>
      <c r="H94" s="34"/>
      <c r="I94" s="32"/>
      <c r="J94" s="56">
        <f>+J21</f>
        <v>0</v>
      </c>
      <c r="K94" s="33"/>
    </row>
    <row r="95" spans="2:11" s="41" customFormat="1">
      <c r="B95" s="154" t="s">
        <v>145</v>
      </c>
      <c r="C95" s="154"/>
      <c r="D95" s="154"/>
      <c r="E95" s="55"/>
      <c r="F95" s="55"/>
      <c r="G95" s="34"/>
      <c r="H95" s="34"/>
      <c r="I95" s="32"/>
      <c r="J95" s="56">
        <v>0</v>
      </c>
      <c r="K95" s="33"/>
    </row>
    <row r="96" spans="2:11" s="41" customFormat="1">
      <c r="B96" s="153" t="s">
        <v>143</v>
      </c>
      <c r="C96" s="153"/>
      <c r="D96" s="153"/>
      <c r="E96" s="55"/>
      <c r="F96" s="55"/>
      <c r="G96" s="34"/>
      <c r="H96" s="34"/>
      <c r="I96" s="32"/>
      <c r="J96" s="56">
        <f>SUM(J94:J95)</f>
        <v>0</v>
      </c>
      <c r="K96" s="32"/>
    </row>
    <row r="97" spans="1:30" s="41" customFormat="1">
      <c r="B97" s="153" t="s">
        <v>143</v>
      </c>
      <c r="C97" s="153"/>
      <c r="D97" s="153"/>
      <c r="E97" s="55"/>
      <c r="F97" s="55"/>
      <c r="G97" s="34"/>
      <c r="H97" s="34"/>
      <c r="I97" s="32"/>
      <c r="J97" s="56">
        <f>ROUND(J96,0)</f>
        <v>0</v>
      </c>
      <c r="K97" s="32" t="s">
        <v>10</v>
      </c>
    </row>
    <row r="98" spans="1:30" s="41" customFormat="1">
      <c r="B98" s="155"/>
      <c r="C98" s="155"/>
      <c r="D98" s="155"/>
      <c r="E98" s="24"/>
      <c r="F98" s="34"/>
      <c r="G98" s="34"/>
      <c r="H98" s="34"/>
      <c r="I98" s="39"/>
      <c r="J98" s="32"/>
      <c r="K98" s="32"/>
    </row>
    <row r="99" spans="1:30" s="41" customFormat="1">
      <c r="B99" s="155" t="s">
        <v>309</v>
      </c>
      <c r="C99" s="155"/>
      <c r="D99" s="155"/>
      <c r="E99" s="54"/>
      <c r="F99" s="54"/>
      <c r="G99" s="34"/>
      <c r="H99" s="34"/>
      <c r="I99" s="32"/>
      <c r="J99" s="34"/>
      <c r="K99" s="33"/>
    </row>
    <row r="100" spans="1:30" s="41" customFormat="1">
      <c r="B100" s="154" t="s">
        <v>144</v>
      </c>
      <c r="C100" s="154"/>
      <c r="D100" s="154"/>
      <c r="E100" s="55"/>
      <c r="F100" s="55"/>
      <c r="G100" s="34"/>
      <c r="H100" s="34"/>
      <c r="I100" s="32"/>
      <c r="J100" s="56">
        <f>+J22</f>
        <v>0</v>
      </c>
      <c r="K100" s="33"/>
    </row>
    <row r="101" spans="1:30" s="41" customFormat="1">
      <c r="B101" s="154" t="s">
        <v>145</v>
      </c>
      <c r="C101" s="154"/>
      <c r="D101" s="154"/>
      <c r="E101" s="55"/>
      <c r="F101" s="55"/>
      <c r="G101" s="34"/>
      <c r="H101" s="34"/>
      <c r="I101" s="32"/>
      <c r="J101" s="56">
        <f>+J100*0.1</f>
        <v>0</v>
      </c>
      <c r="K101" s="33"/>
    </row>
    <row r="102" spans="1:30" s="41" customFormat="1">
      <c r="B102" s="153" t="s">
        <v>143</v>
      </c>
      <c r="C102" s="153"/>
      <c r="D102" s="153"/>
      <c r="E102" s="55"/>
      <c r="F102" s="55"/>
      <c r="G102" s="34"/>
      <c r="H102" s="34"/>
      <c r="I102" s="32"/>
      <c r="J102" s="56">
        <f>SUM(J100:J101)</f>
        <v>0</v>
      </c>
      <c r="K102" s="32"/>
    </row>
    <row r="103" spans="1:30" s="41" customFormat="1">
      <c r="B103" s="153" t="s">
        <v>143</v>
      </c>
      <c r="C103" s="153"/>
      <c r="D103" s="153"/>
      <c r="E103" s="55"/>
      <c r="F103" s="55"/>
      <c r="G103" s="34"/>
      <c r="H103" s="34"/>
      <c r="I103" s="32"/>
      <c r="J103" s="56">
        <f>ROUND(J102,0)</f>
        <v>0</v>
      </c>
      <c r="K103" s="32" t="s">
        <v>21</v>
      </c>
    </row>
    <row r="104" spans="1:30" s="41" customFormat="1">
      <c r="B104" s="154"/>
      <c r="C104" s="154"/>
      <c r="D104" s="154"/>
      <c r="E104" s="24"/>
      <c r="F104" s="24"/>
      <c r="G104" s="34"/>
      <c r="H104" s="34"/>
      <c r="I104" s="32"/>
      <c r="J104" s="56"/>
    </row>
    <row r="105" spans="1:30" s="41" customFormat="1">
      <c r="B105" s="154"/>
      <c r="C105" s="154"/>
      <c r="D105" s="154"/>
      <c r="E105" s="24"/>
      <c r="F105" s="24"/>
      <c r="G105" s="141"/>
      <c r="H105" s="141"/>
      <c r="I105" s="141"/>
      <c r="J105" s="56"/>
      <c r="K105" s="33"/>
    </row>
    <row r="106" spans="1:30" s="41" customFormat="1">
      <c r="B106" s="154"/>
      <c r="C106" s="154"/>
      <c r="D106" s="154"/>
      <c r="E106" s="54"/>
      <c r="F106" s="54"/>
      <c r="G106" s="54"/>
      <c r="H106" s="34"/>
      <c r="I106" s="32"/>
      <c r="J106" s="56"/>
      <c r="K106" s="33"/>
    </row>
    <row r="107" spans="1:30">
      <c r="B107" s="33"/>
      <c r="C107" s="32"/>
      <c r="D107" s="32"/>
      <c r="E107" s="34"/>
      <c r="F107" s="34"/>
      <c r="G107" s="34"/>
      <c r="H107" s="34"/>
      <c r="I107" s="32"/>
      <c r="J107" s="34"/>
      <c r="K107" s="34"/>
    </row>
    <row r="108" spans="1:30">
      <c r="B108" s="155"/>
      <c r="C108" s="155"/>
      <c r="D108" s="155"/>
      <c r="E108" s="24"/>
      <c r="F108" s="24"/>
      <c r="G108" s="34"/>
      <c r="H108" s="34"/>
      <c r="I108" s="32"/>
      <c r="J108" s="34"/>
      <c r="K108" s="34"/>
    </row>
    <row r="109" spans="1:30">
      <c r="B109" s="154"/>
      <c r="C109" s="154"/>
      <c r="D109" s="154"/>
      <c r="E109" s="24"/>
      <c r="F109" s="24"/>
      <c r="G109" s="141"/>
      <c r="H109" s="141"/>
      <c r="I109" s="141"/>
      <c r="J109" s="56"/>
      <c r="K109" s="32"/>
    </row>
    <row r="110" spans="1:30" s="34" customFormat="1">
      <c r="A110" s="58"/>
      <c r="B110" s="33"/>
      <c r="C110" s="32"/>
      <c r="D110" s="32"/>
      <c r="I110" s="32"/>
      <c r="J110" s="56"/>
      <c r="L110" s="23"/>
      <c r="M110" s="23"/>
      <c r="N110" s="23"/>
      <c r="O110" s="23"/>
      <c r="P110" s="23"/>
      <c r="Q110" s="23"/>
      <c r="R110" s="23"/>
      <c r="S110" s="23"/>
      <c r="T110" s="23"/>
      <c r="U110" s="23"/>
      <c r="V110" s="23"/>
      <c r="W110" s="23"/>
      <c r="X110" s="23"/>
      <c r="Y110" s="23"/>
      <c r="Z110" s="23"/>
      <c r="AA110" s="23"/>
      <c r="AB110" s="23"/>
      <c r="AC110" s="23"/>
      <c r="AD110" s="23"/>
    </row>
    <row r="111" spans="1:30" s="34" customFormat="1">
      <c r="A111" s="58"/>
      <c r="B111" s="33"/>
      <c r="C111" s="32"/>
      <c r="D111" s="32"/>
      <c r="I111" s="32"/>
      <c r="J111" s="56"/>
      <c r="K111" s="32"/>
      <c r="L111" s="23"/>
      <c r="M111" s="23"/>
      <c r="N111" s="23"/>
      <c r="O111" s="23"/>
      <c r="P111" s="23"/>
      <c r="Q111" s="23"/>
      <c r="R111" s="23"/>
      <c r="S111" s="23"/>
      <c r="T111" s="23"/>
      <c r="U111" s="23"/>
      <c r="V111" s="23"/>
      <c r="W111" s="23"/>
      <c r="X111" s="23"/>
      <c r="Y111" s="23"/>
      <c r="Z111" s="23"/>
      <c r="AA111" s="23"/>
      <c r="AB111" s="23"/>
      <c r="AC111" s="23"/>
      <c r="AD111" s="23"/>
    </row>
    <row r="112" spans="1:30">
      <c r="J112" s="56"/>
    </row>
  </sheetData>
  <mergeCells count="137">
    <mergeCell ref="B109:D109"/>
    <mergeCell ref="G109:I109"/>
    <mergeCell ref="B103:D103"/>
    <mergeCell ref="B104:D104"/>
    <mergeCell ref="B105:D105"/>
    <mergeCell ref="G105:I105"/>
    <mergeCell ref="B106:D106"/>
    <mergeCell ref="B108:D108"/>
    <mergeCell ref="B97:D97"/>
    <mergeCell ref="B98:D98"/>
    <mergeCell ref="B99:D99"/>
    <mergeCell ref="B100:D100"/>
    <mergeCell ref="B101:D101"/>
    <mergeCell ref="B102:D102"/>
    <mergeCell ref="B89:D89"/>
    <mergeCell ref="B90:D90"/>
    <mergeCell ref="B93:D93"/>
    <mergeCell ref="B94:D94"/>
    <mergeCell ref="B95:D95"/>
    <mergeCell ref="B96:D96"/>
    <mergeCell ref="C83:E83"/>
    <mergeCell ref="F83:G83"/>
    <mergeCell ref="C84:E84"/>
    <mergeCell ref="F84:G84"/>
    <mergeCell ref="B85:D85"/>
    <mergeCell ref="B88:E88"/>
    <mergeCell ref="C80:E80"/>
    <mergeCell ref="F80:G80"/>
    <mergeCell ref="C81:E81"/>
    <mergeCell ref="F81:G81"/>
    <mergeCell ref="C82:E82"/>
    <mergeCell ref="F82:G82"/>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8:E38"/>
    <mergeCell ref="F38:G38"/>
    <mergeCell ref="C39:E39"/>
    <mergeCell ref="F39:G39"/>
    <mergeCell ref="C40:E40"/>
    <mergeCell ref="F40:G40"/>
    <mergeCell ref="C35:E35"/>
    <mergeCell ref="F35:G35"/>
    <mergeCell ref="C36:E36"/>
    <mergeCell ref="F36:G36"/>
    <mergeCell ref="C37:E37"/>
    <mergeCell ref="F37:G37"/>
    <mergeCell ref="B15:K15"/>
    <mergeCell ref="C25:D25"/>
    <mergeCell ref="C26:D26"/>
    <mergeCell ref="C27:D27"/>
    <mergeCell ref="B32:J32"/>
    <mergeCell ref="C34:E34"/>
    <mergeCell ref="F34:G34"/>
    <mergeCell ref="E9:K9"/>
    <mergeCell ref="B13:B14"/>
    <mergeCell ref="C13:C14"/>
    <mergeCell ref="D13:D14"/>
    <mergeCell ref="E13:E14"/>
    <mergeCell ref="G13:I13"/>
    <mergeCell ref="J13:J14"/>
    <mergeCell ref="K13:K1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B7C63-7DAF-4DF7-AFAB-0E79DFC6FDB2}">
  <sheetPr>
    <tabColor rgb="FFFFFF00"/>
  </sheetPr>
  <dimension ref="B2:K108"/>
  <sheetViews>
    <sheetView zoomScale="70" zoomScaleNormal="70" workbookViewId="0">
      <selection sqref="A1:XFD1048576"/>
    </sheetView>
  </sheetViews>
  <sheetFormatPr defaultColWidth="8.90625" defaultRowHeight="21.5"/>
  <cols>
    <col min="1" max="1" width="8.90625" style="23"/>
    <col min="2" max="2" width="29.90625" style="22" customWidth="1"/>
    <col min="3" max="3" width="21.90625" style="21" customWidth="1"/>
    <col min="4" max="4" width="23.453125" style="21" customWidth="1"/>
    <col min="5" max="5" width="47.08984375" style="23" customWidth="1"/>
    <col min="6" max="6" width="14.90625" style="23" customWidth="1"/>
    <col min="7" max="7" width="12.90625" style="23" customWidth="1"/>
    <col min="8" max="8" width="13.54296875" style="23" customWidth="1"/>
    <col min="9" max="9" width="14.90625" style="23" customWidth="1"/>
    <col min="10" max="10" width="19.90625" style="23" customWidth="1"/>
    <col min="11" max="11" width="35" style="22" customWidth="1"/>
    <col min="12" max="16384" width="8.90625" style="23"/>
  </cols>
  <sheetData>
    <row r="2" spans="2:11" ht="42" customHeight="1">
      <c r="B2" s="24" t="s">
        <v>99</v>
      </c>
      <c r="C2" s="36" t="s">
        <v>251</v>
      </c>
    </row>
    <row r="3" spans="2:11" ht="21" customHeight="1">
      <c r="B3" s="24" t="s">
        <v>100</v>
      </c>
      <c r="C3" s="25"/>
    </row>
    <row r="4" spans="2:11" ht="21" customHeight="1">
      <c r="B4" s="24" t="s">
        <v>101</v>
      </c>
      <c r="C4" s="32" t="s">
        <v>216</v>
      </c>
      <c r="E4" s="23" t="s">
        <v>253</v>
      </c>
    </row>
    <row r="5" spans="2:11" ht="21" customHeight="1">
      <c r="B5" s="24" t="s">
        <v>102</v>
      </c>
      <c r="C5" s="25" t="s">
        <v>252</v>
      </c>
    </row>
    <row r="6" spans="2:11" ht="21" customHeight="1">
      <c r="B6" s="24" t="s">
        <v>103</v>
      </c>
      <c r="C6" s="25"/>
    </row>
    <row r="7" spans="2:11" ht="21" customHeight="1">
      <c r="B7" s="24" t="s">
        <v>104</v>
      </c>
      <c r="C7" s="25">
        <v>4</v>
      </c>
    </row>
    <row r="8" spans="2:11" ht="21" customHeight="1">
      <c r="B8" s="24" t="s">
        <v>105</v>
      </c>
      <c r="C8" s="25" t="s">
        <v>218</v>
      </c>
    </row>
    <row r="9" spans="2:11" ht="41.4" customHeight="1">
      <c r="B9" s="26" t="s">
        <v>106</v>
      </c>
      <c r="C9" s="25">
        <f>C7+1</f>
        <v>5</v>
      </c>
      <c r="E9" s="135"/>
      <c r="F9" s="135"/>
      <c r="G9" s="135"/>
      <c r="H9" s="135"/>
      <c r="I9" s="135"/>
      <c r="J9" s="135"/>
      <c r="K9" s="135"/>
    </row>
    <row r="10" spans="2:11" ht="21" customHeight="1">
      <c r="B10" s="24" t="s">
        <v>107</v>
      </c>
      <c r="C10" s="25" t="s">
        <v>217</v>
      </c>
      <c r="J10" s="27"/>
    </row>
    <row r="11" spans="2:11" ht="21" customHeight="1">
      <c r="B11" s="24" t="s">
        <v>108</v>
      </c>
      <c r="C11" s="25" t="s">
        <v>218</v>
      </c>
    </row>
    <row r="12" spans="2:11">
      <c r="B12" s="28"/>
      <c r="C12" s="29"/>
    </row>
    <row r="13" spans="2:11" ht="15" customHeight="1">
      <c r="B13" s="136" t="s">
        <v>109</v>
      </c>
      <c r="C13" s="136" t="s">
        <v>110</v>
      </c>
      <c r="D13" s="136" t="s">
        <v>111</v>
      </c>
      <c r="E13" s="136" t="s">
        <v>112</v>
      </c>
      <c r="F13" s="30"/>
      <c r="G13" s="136" t="s">
        <v>113</v>
      </c>
      <c r="H13" s="136"/>
      <c r="I13" s="136"/>
      <c r="J13" s="136" t="s">
        <v>114</v>
      </c>
      <c r="K13" s="136" t="s">
        <v>115</v>
      </c>
    </row>
    <row r="14" spans="2:11" ht="15" customHeight="1">
      <c r="B14" s="136"/>
      <c r="C14" s="136"/>
      <c r="D14" s="136"/>
      <c r="E14" s="136"/>
      <c r="F14" s="30" t="s">
        <v>116</v>
      </c>
      <c r="G14" s="30" t="s">
        <v>117</v>
      </c>
      <c r="H14" s="30" t="s">
        <v>118</v>
      </c>
      <c r="I14" s="30" t="s">
        <v>119</v>
      </c>
      <c r="J14" s="136"/>
      <c r="K14" s="136"/>
    </row>
    <row r="15" spans="2:11" ht="18.649999999999999" customHeight="1">
      <c r="B15" s="132" t="s">
        <v>120</v>
      </c>
      <c r="C15" s="132"/>
      <c r="D15" s="132"/>
      <c r="E15" s="132"/>
      <c r="F15" s="132"/>
      <c r="G15" s="132"/>
      <c r="H15" s="132"/>
      <c r="I15" s="132"/>
      <c r="J15" s="132"/>
      <c r="K15" s="132"/>
    </row>
    <row r="16" spans="2:11" ht="56.15" customHeight="1">
      <c r="B16" s="31"/>
      <c r="C16" s="32"/>
      <c r="D16" s="31"/>
      <c r="E16" s="32"/>
      <c r="F16" s="32"/>
      <c r="G16" s="32"/>
      <c r="H16" s="32"/>
      <c r="I16" s="32"/>
      <c r="J16" s="32"/>
      <c r="K16" s="32" t="s">
        <v>250</v>
      </c>
    </row>
    <row r="17" spans="2:11" ht="56.15" customHeight="1">
      <c r="B17" s="31"/>
      <c r="C17" s="32"/>
      <c r="D17" s="32"/>
      <c r="E17" s="32"/>
      <c r="F17" s="32"/>
      <c r="G17" s="32"/>
      <c r="H17" s="32"/>
      <c r="I17" s="33"/>
      <c r="J17" s="32"/>
      <c r="K17" s="32"/>
    </row>
    <row r="18" spans="2:11" ht="34.75" customHeight="1">
      <c r="B18" s="31"/>
      <c r="C18" s="32"/>
      <c r="D18" s="32"/>
      <c r="E18" s="34"/>
      <c r="F18" s="32"/>
      <c r="G18" s="32"/>
      <c r="H18" s="34"/>
      <c r="I18" s="34"/>
      <c r="J18" s="32"/>
      <c r="K18" s="32"/>
    </row>
    <row r="19" spans="2:11">
      <c r="B19" s="31"/>
      <c r="C19" s="32"/>
      <c r="D19" s="32"/>
      <c r="E19" s="34"/>
      <c r="F19" s="32"/>
      <c r="G19" s="32"/>
      <c r="H19" s="34"/>
      <c r="I19" s="34"/>
      <c r="J19" s="32"/>
      <c r="K19" s="32"/>
    </row>
    <row r="20" spans="2:11">
      <c r="B20" s="33"/>
      <c r="C20" s="32"/>
      <c r="D20" s="32"/>
      <c r="E20" s="34"/>
      <c r="F20" s="34"/>
      <c r="G20" s="34"/>
      <c r="H20" s="34"/>
      <c r="I20" s="34"/>
      <c r="J20" s="34"/>
      <c r="K20" s="33"/>
    </row>
    <row r="21" spans="2:11">
      <c r="B21" s="33"/>
      <c r="C21" s="32"/>
      <c r="D21" s="32"/>
      <c r="E21" s="34"/>
      <c r="F21" s="34"/>
      <c r="G21" s="34"/>
      <c r="H21" s="34"/>
      <c r="I21" s="34"/>
      <c r="J21" s="34"/>
      <c r="K21" s="33"/>
    </row>
    <row r="22" spans="2:11" ht="22.5" customHeight="1">
      <c r="B22" s="35" t="s">
        <v>121</v>
      </c>
      <c r="C22" s="25"/>
      <c r="D22" s="25"/>
      <c r="E22" s="36"/>
      <c r="F22" s="36"/>
      <c r="G22" s="37"/>
      <c r="H22" s="34"/>
      <c r="I22" s="30"/>
      <c r="J22" s="38"/>
      <c r="K22" s="33"/>
    </row>
    <row r="23" spans="2:11" ht="22.5" customHeight="1">
      <c r="B23" s="35"/>
      <c r="C23" s="133" t="s">
        <v>230</v>
      </c>
      <c r="D23" s="133"/>
      <c r="E23" s="36"/>
      <c r="F23" s="36"/>
      <c r="G23" s="37"/>
      <c r="H23" s="34"/>
      <c r="I23" s="25" t="s">
        <v>14</v>
      </c>
      <c r="J23" s="38">
        <f>+J16</f>
        <v>0</v>
      </c>
      <c r="K23" s="33"/>
    </row>
    <row r="24" spans="2:11" ht="22.5" customHeight="1">
      <c r="B24" s="35"/>
      <c r="C24" s="134" t="s">
        <v>231</v>
      </c>
      <c r="D24" s="134"/>
      <c r="E24" s="31"/>
      <c r="F24" s="31"/>
      <c r="G24" s="32"/>
      <c r="H24" s="32"/>
      <c r="I24" s="25" t="s">
        <v>14</v>
      </c>
      <c r="J24" s="38">
        <f>+J17</f>
        <v>0</v>
      </c>
      <c r="K24" s="33"/>
    </row>
    <row r="25" spans="2:11" ht="22.5" customHeight="1">
      <c r="B25" s="35"/>
      <c r="C25" s="134" t="s">
        <v>232</v>
      </c>
      <c r="D25" s="134"/>
      <c r="E25" s="31"/>
      <c r="F25" s="31"/>
      <c r="G25" s="32"/>
      <c r="H25" s="32"/>
      <c r="I25" s="25" t="s">
        <v>62</v>
      </c>
      <c r="J25" s="38">
        <f>+J18</f>
        <v>0</v>
      </c>
      <c r="K25" s="33"/>
    </row>
    <row r="26" spans="2:11" ht="22.5" customHeight="1">
      <c r="B26" s="35"/>
      <c r="C26" s="134"/>
      <c r="D26" s="134"/>
      <c r="E26" s="31"/>
      <c r="F26" s="31"/>
      <c r="G26" s="32"/>
      <c r="H26" s="32"/>
      <c r="I26" s="25" t="s">
        <v>62</v>
      </c>
      <c r="J26" s="38">
        <v>0</v>
      </c>
      <c r="K26" s="33"/>
    </row>
    <row r="27" spans="2:11" ht="22.5" customHeight="1">
      <c r="B27" s="35"/>
      <c r="C27" s="139"/>
      <c r="D27" s="139"/>
      <c r="E27" s="31"/>
      <c r="F27" s="31"/>
      <c r="G27" s="32"/>
      <c r="H27" s="32"/>
      <c r="I27" s="25" t="s">
        <v>62</v>
      </c>
      <c r="J27" s="38">
        <v>0</v>
      </c>
      <c r="K27" s="33"/>
    </row>
    <row r="28" spans="2:11" ht="22.5" customHeight="1">
      <c r="B28" s="35"/>
      <c r="C28" s="134"/>
      <c r="D28" s="134"/>
      <c r="E28" s="31"/>
      <c r="F28" s="31"/>
      <c r="G28" s="32"/>
      <c r="H28" s="32"/>
      <c r="I28" s="25" t="s">
        <v>17</v>
      </c>
      <c r="J28" s="38">
        <v>0</v>
      </c>
      <c r="K28" s="33"/>
    </row>
    <row r="29" spans="2:11" ht="22.5" customHeight="1">
      <c r="B29" s="33"/>
      <c r="C29" s="141"/>
      <c r="D29" s="141"/>
      <c r="E29" s="34"/>
      <c r="F29" s="34"/>
      <c r="G29" s="34"/>
      <c r="H29" s="34"/>
      <c r="I29" s="34"/>
      <c r="J29" s="38"/>
      <c r="K29" s="33"/>
    </row>
    <row r="30" spans="2:11" ht="21.65" customHeight="1">
      <c r="B30" s="33"/>
      <c r="C30" s="34"/>
      <c r="D30" s="34"/>
      <c r="E30" s="34"/>
      <c r="F30" s="34"/>
      <c r="G30" s="34"/>
      <c r="H30" s="34"/>
      <c r="I30" s="34"/>
      <c r="J30" s="38"/>
      <c r="K30" s="39"/>
    </row>
    <row r="31" spans="2:11" ht="21.65" customHeight="1">
      <c r="B31" s="31"/>
      <c r="C31" s="34"/>
      <c r="D31" s="34"/>
      <c r="E31" s="34"/>
      <c r="F31" s="34"/>
      <c r="G31" s="34"/>
      <c r="H31" s="34"/>
      <c r="I31" s="34"/>
      <c r="J31" s="38"/>
      <c r="K31" s="39"/>
    </row>
    <row r="32" spans="2:11">
      <c r="B32" s="31"/>
      <c r="C32" s="31"/>
      <c r="D32" s="31"/>
      <c r="E32" s="31"/>
      <c r="F32" s="31"/>
      <c r="G32" s="34"/>
      <c r="H32" s="34"/>
      <c r="I32" s="34"/>
      <c r="J32" s="39"/>
      <c r="K32" s="33"/>
    </row>
    <row r="33" spans="2:11">
      <c r="B33" s="33"/>
      <c r="C33" s="32"/>
      <c r="D33" s="32"/>
      <c r="E33" s="34"/>
      <c r="F33" s="34"/>
      <c r="G33" s="34"/>
      <c r="H33" s="34"/>
      <c r="I33" s="34"/>
      <c r="J33" s="34"/>
      <c r="K33" s="33"/>
    </row>
    <row r="34" spans="2:11" ht="23">
      <c r="B34" s="142" t="s">
        <v>122</v>
      </c>
      <c r="C34" s="142"/>
      <c r="D34" s="142"/>
      <c r="E34" s="142"/>
      <c r="F34" s="142"/>
      <c r="G34" s="142"/>
      <c r="H34" s="142"/>
      <c r="I34" s="142"/>
      <c r="J34" s="142"/>
      <c r="K34" s="33"/>
    </row>
    <row r="35" spans="2:11">
      <c r="B35" s="32"/>
      <c r="C35" s="32"/>
      <c r="D35" s="32"/>
      <c r="E35" s="34"/>
      <c r="F35" s="34"/>
      <c r="G35" s="34"/>
      <c r="H35" s="34"/>
      <c r="I35" s="34"/>
      <c r="J35" s="34"/>
      <c r="K35" s="33"/>
    </row>
    <row r="36" spans="2:11" s="41" customFormat="1" ht="29.15" customHeight="1">
      <c r="B36" s="36" t="s">
        <v>0</v>
      </c>
      <c r="C36" s="140" t="s">
        <v>1</v>
      </c>
      <c r="D36" s="140"/>
      <c r="E36" s="140"/>
      <c r="F36" s="140" t="s">
        <v>2</v>
      </c>
      <c r="G36" s="140"/>
      <c r="H36" s="25" t="s">
        <v>3</v>
      </c>
      <c r="I36" s="25" t="s">
        <v>4</v>
      </c>
      <c r="J36" s="25" t="s">
        <v>123</v>
      </c>
      <c r="K36" s="25" t="s">
        <v>124</v>
      </c>
    </row>
    <row r="37" spans="2:11" s="41" customFormat="1" ht="162" customHeight="1">
      <c r="B37" s="42">
        <v>1</v>
      </c>
      <c r="C37" s="137" t="s">
        <v>183</v>
      </c>
      <c r="D37" s="137"/>
      <c r="E37" s="137"/>
      <c r="F37" s="138" t="s">
        <v>7</v>
      </c>
      <c r="G37" s="138"/>
      <c r="H37" s="43" t="s">
        <v>125</v>
      </c>
      <c r="I37" s="44">
        <v>2</v>
      </c>
      <c r="J37" s="45"/>
      <c r="K37" s="42"/>
    </row>
    <row r="38" spans="2:11" s="41" customFormat="1" ht="209.5" customHeight="1">
      <c r="B38" s="42">
        <v>2</v>
      </c>
      <c r="C38" s="137" t="s">
        <v>184</v>
      </c>
      <c r="D38" s="137"/>
      <c r="E38" s="137"/>
      <c r="F38" s="138" t="s">
        <v>9</v>
      </c>
      <c r="G38" s="138"/>
      <c r="H38" s="42" t="s">
        <v>10</v>
      </c>
      <c r="I38" s="42"/>
      <c r="J38" s="45"/>
      <c r="K38" s="42"/>
    </row>
    <row r="39" spans="2:11" s="41" customFormat="1" ht="236.5" customHeight="1">
      <c r="B39" s="42">
        <v>3</v>
      </c>
      <c r="C39" s="137" t="s">
        <v>185</v>
      </c>
      <c r="D39" s="137"/>
      <c r="E39" s="137"/>
      <c r="F39" s="138" t="s">
        <v>11</v>
      </c>
      <c r="G39" s="138"/>
      <c r="H39" s="42" t="s">
        <v>12</v>
      </c>
      <c r="I39" s="42"/>
      <c r="J39" s="45"/>
      <c r="K39" s="42"/>
    </row>
    <row r="40" spans="2:11" s="41" customFormat="1" ht="195" customHeight="1">
      <c r="B40" s="42">
        <v>4</v>
      </c>
      <c r="C40" s="137" t="s">
        <v>186</v>
      </c>
      <c r="D40" s="137"/>
      <c r="E40" s="137"/>
      <c r="F40" s="138" t="s">
        <v>13</v>
      </c>
      <c r="G40" s="138"/>
      <c r="H40" s="42" t="s">
        <v>14</v>
      </c>
      <c r="I40" s="42"/>
      <c r="J40" s="45"/>
      <c r="K40" s="42"/>
    </row>
    <row r="41" spans="2:11" s="41" customFormat="1" ht="88.4" customHeight="1">
      <c r="B41" s="42">
        <v>5</v>
      </c>
      <c r="C41" s="137" t="s">
        <v>187</v>
      </c>
      <c r="D41" s="137"/>
      <c r="E41" s="137"/>
      <c r="F41" s="138" t="s">
        <v>15</v>
      </c>
      <c r="G41" s="138"/>
      <c r="H41" s="42" t="s">
        <v>10</v>
      </c>
      <c r="I41" s="44">
        <f>+J103</f>
        <v>0</v>
      </c>
      <c r="J41" s="45"/>
      <c r="K41" s="42"/>
    </row>
    <row r="42" spans="2:11" s="41" customFormat="1" ht="272.5" customHeight="1">
      <c r="B42" s="42">
        <v>6</v>
      </c>
      <c r="C42" s="137" t="s">
        <v>188</v>
      </c>
      <c r="D42" s="137"/>
      <c r="E42" s="137"/>
      <c r="F42" s="138" t="s">
        <v>16</v>
      </c>
      <c r="G42" s="138"/>
      <c r="H42" s="43" t="s">
        <v>17</v>
      </c>
      <c r="I42" s="44"/>
      <c r="J42" s="45"/>
      <c r="K42" s="42"/>
    </row>
    <row r="43" spans="2:11" s="41" customFormat="1" ht="192" customHeight="1">
      <c r="B43" s="42">
        <v>7</v>
      </c>
      <c r="C43" s="137" t="s">
        <v>189</v>
      </c>
      <c r="D43" s="137"/>
      <c r="E43" s="137"/>
      <c r="F43" s="138" t="s">
        <v>18</v>
      </c>
      <c r="G43" s="138"/>
      <c r="H43" s="43" t="s">
        <v>19</v>
      </c>
      <c r="I43" s="42"/>
      <c r="J43" s="45"/>
      <c r="K43" s="42"/>
    </row>
    <row r="44" spans="2:11" s="41" customFormat="1" ht="232.75" customHeight="1">
      <c r="B44" s="42">
        <v>8</v>
      </c>
      <c r="C44" s="137" t="s">
        <v>190</v>
      </c>
      <c r="D44" s="137"/>
      <c r="E44" s="137"/>
      <c r="F44" s="138" t="s">
        <v>182</v>
      </c>
      <c r="G44" s="138"/>
      <c r="H44" s="43" t="s">
        <v>21</v>
      </c>
      <c r="I44" s="42"/>
      <c r="J44" s="45"/>
      <c r="K44" s="42"/>
    </row>
    <row r="45" spans="2:11" s="41" customFormat="1" ht="292.5" customHeight="1">
      <c r="B45" s="42">
        <v>9</v>
      </c>
      <c r="C45" s="137" t="s">
        <v>191</v>
      </c>
      <c r="D45" s="137"/>
      <c r="E45" s="137"/>
      <c r="F45" s="138" t="s">
        <v>22</v>
      </c>
      <c r="G45" s="138"/>
      <c r="H45" s="43" t="s">
        <v>23</v>
      </c>
      <c r="I45" s="42"/>
      <c r="J45" s="45"/>
      <c r="K45" s="42"/>
    </row>
    <row r="46" spans="2:11" s="41" customFormat="1" ht="262.64999999999998" customHeight="1">
      <c r="B46" s="42">
        <v>10</v>
      </c>
      <c r="C46" s="137" t="s">
        <v>192</v>
      </c>
      <c r="D46" s="137"/>
      <c r="E46" s="137"/>
      <c r="F46" s="138" t="s">
        <v>24</v>
      </c>
      <c r="G46" s="138"/>
      <c r="H46" s="43" t="s">
        <v>23</v>
      </c>
      <c r="I46" s="42"/>
      <c r="J46" s="45"/>
      <c r="K46" s="42"/>
    </row>
    <row r="47" spans="2:11" s="41" customFormat="1" ht="249" customHeight="1">
      <c r="B47" s="42">
        <v>11</v>
      </c>
      <c r="C47" s="137" t="s">
        <v>193</v>
      </c>
      <c r="D47" s="137"/>
      <c r="E47" s="137"/>
      <c r="F47" s="138" t="s">
        <v>25</v>
      </c>
      <c r="G47" s="138"/>
      <c r="H47" s="43" t="s">
        <v>23</v>
      </c>
      <c r="I47" s="42"/>
      <c r="J47" s="45"/>
      <c r="K47" s="42"/>
    </row>
    <row r="48" spans="2:11" s="41" customFormat="1" ht="145.65" customHeight="1">
      <c r="B48" s="42">
        <v>12</v>
      </c>
      <c r="C48" s="137" t="s">
        <v>194</v>
      </c>
      <c r="D48" s="137"/>
      <c r="E48" s="137"/>
      <c r="F48" s="138" t="s">
        <v>26</v>
      </c>
      <c r="G48" s="138"/>
      <c r="H48" s="43" t="s">
        <v>23</v>
      </c>
      <c r="I48" s="42"/>
      <c r="J48" s="45"/>
      <c r="K48" s="42"/>
    </row>
    <row r="49" spans="2:11" s="41" customFormat="1" ht="282.64999999999998" customHeight="1">
      <c r="B49" s="42">
        <v>13</v>
      </c>
      <c r="C49" s="137" t="s">
        <v>195</v>
      </c>
      <c r="D49" s="137"/>
      <c r="E49" s="137"/>
      <c r="F49" s="138" t="s">
        <v>27</v>
      </c>
      <c r="G49" s="138"/>
      <c r="H49" s="43" t="s">
        <v>23</v>
      </c>
      <c r="I49" s="42"/>
      <c r="J49" s="45"/>
      <c r="K49" s="42"/>
    </row>
    <row r="50" spans="2:11" s="41" customFormat="1" ht="166.75" customHeight="1">
      <c r="B50" s="42">
        <v>14</v>
      </c>
      <c r="C50" s="137" t="s">
        <v>196</v>
      </c>
      <c r="D50" s="137"/>
      <c r="E50" s="137"/>
      <c r="F50" s="138" t="s">
        <v>28</v>
      </c>
      <c r="G50" s="138"/>
      <c r="H50" s="43" t="s">
        <v>23</v>
      </c>
      <c r="I50" s="42"/>
      <c r="J50" s="45"/>
      <c r="K50" s="42"/>
    </row>
    <row r="51" spans="2:11" s="41" customFormat="1" ht="270.64999999999998" customHeight="1">
      <c r="B51" s="42">
        <v>15</v>
      </c>
      <c r="C51" s="137" t="s">
        <v>197</v>
      </c>
      <c r="D51" s="137"/>
      <c r="E51" s="137"/>
      <c r="F51" s="138" t="s">
        <v>29</v>
      </c>
      <c r="G51" s="138"/>
      <c r="H51" s="42" t="s">
        <v>10</v>
      </c>
      <c r="I51" s="42"/>
      <c r="J51" s="45"/>
      <c r="K51" s="42"/>
    </row>
    <row r="52" spans="2:11" s="41" customFormat="1" ht="200.5" customHeight="1">
      <c r="B52" s="42">
        <v>16</v>
      </c>
      <c r="C52" s="137" t="s">
        <v>198</v>
      </c>
      <c r="D52" s="137"/>
      <c r="E52" s="137"/>
      <c r="F52" s="138" t="s">
        <v>30</v>
      </c>
      <c r="G52" s="138"/>
      <c r="H52" s="42"/>
      <c r="I52" s="42"/>
      <c r="J52" s="45"/>
      <c r="K52" s="42"/>
    </row>
    <row r="53" spans="2:11" s="41" customFormat="1" ht="52.75" customHeight="1">
      <c r="B53" s="42">
        <v>17</v>
      </c>
      <c r="C53" s="143" t="s">
        <v>126</v>
      </c>
      <c r="D53" s="143"/>
      <c r="E53" s="143"/>
      <c r="F53" s="138" t="s">
        <v>127</v>
      </c>
      <c r="G53" s="138"/>
      <c r="H53" s="46"/>
      <c r="I53" s="42"/>
      <c r="J53" s="45"/>
      <c r="K53" s="42"/>
    </row>
    <row r="54" spans="2:11" s="41" customFormat="1" ht="87" customHeight="1">
      <c r="B54" s="42">
        <v>18</v>
      </c>
      <c r="C54" s="137" t="s">
        <v>199</v>
      </c>
      <c r="D54" s="137"/>
      <c r="E54" s="137"/>
      <c r="F54" s="138" t="s">
        <v>31</v>
      </c>
      <c r="G54" s="138"/>
      <c r="H54" s="42" t="s">
        <v>10</v>
      </c>
      <c r="I54" s="42"/>
      <c r="J54" s="45"/>
      <c r="K54" s="42"/>
    </row>
    <row r="55" spans="2:11" s="41" customFormat="1" ht="163.4" customHeight="1">
      <c r="B55" s="42">
        <v>19</v>
      </c>
      <c r="C55" s="137" t="s">
        <v>200</v>
      </c>
      <c r="D55" s="137"/>
      <c r="E55" s="137"/>
      <c r="F55" s="138" t="s">
        <v>32</v>
      </c>
      <c r="G55" s="138"/>
      <c r="H55" s="42" t="s">
        <v>10</v>
      </c>
      <c r="I55" s="44"/>
      <c r="J55" s="45"/>
      <c r="K55" s="32"/>
    </row>
    <row r="56" spans="2:11" s="41" customFormat="1" ht="122.4" customHeight="1">
      <c r="B56" s="42">
        <v>20</v>
      </c>
      <c r="C56" s="137" t="s">
        <v>201</v>
      </c>
      <c r="D56" s="137"/>
      <c r="E56" s="137"/>
      <c r="F56" s="138" t="s">
        <v>33</v>
      </c>
      <c r="G56" s="138"/>
      <c r="H56" s="42" t="s">
        <v>10</v>
      </c>
      <c r="I56" s="42">
        <f>+J18</f>
        <v>0</v>
      </c>
      <c r="J56" s="45"/>
      <c r="K56" s="42"/>
    </row>
    <row r="57" spans="2:11" s="41" customFormat="1" ht="103.75" customHeight="1">
      <c r="B57" s="42">
        <v>21</v>
      </c>
      <c r="C57" s="137" t="s">
        <v>202</v>
      </c>
      <c r="D57" s="137"/>
      <c r="E57" s="137"/>
      <c r="F57" s="138" t="s">
        <v>34</v>
      </c>
      <c r="G57" s="138"/>
      <c r="H57" s="42" t="s">
        <v>10</v>
      </c>
      <c r="I57" s="42"/>
      <c r="J57" s="45"/>
      <c r="K57" s="42"/>
    </row>
    <row r="58" spans="2:11" s="41" customFormat="1" ht="214.75" customHeight="1">
      <c r="B58" s="42">
        <v>22</v>
      </c>
      <c r="C58" s="137" t="s">
        <v>203</v>
      </c>
      <c r="D58" s="137"/>
      <c r="E58" s="137"/>
      <c r="F58" s="138" t="s">
        <v>35</v>
      </c>
      <c r="G58" s="138"/>
      <c r="H58" s="42" t="s">
        <v>10</v>
      </c>
      <c r="I58" s="42"/>
      <c r="J58" s="45"/>
      <c r="K58" s="42"/>
    </row>
    <row r="59" spans="2:11" s="41" customFormat="1" ht="32.15" customHeight="1">
      <c r="B59" s="42">
        <v>23</v>
      </c>
      <c r="C59" s="143" t="s">
        <v>128</v>
      </c>
      <c r="D59" s="143"/>
      <c r="E59" s="143"/>
      <c r="F59" s="138"/>
      <c r="G59" s="138"/>
      <c r="H59" s="35"/>
      <c r="I59" s="42"/>
      <c r="J59" s="45"/>
      <c r="K59" s="42"/>
    </row>
    <row r="60" spans="2:11" s="41" customFormat="1" ht="64.400000000000006" customHeight="1">
      <c r="B60" s="42">
        <v>24</v>
      </c>
      <c r="C60" s="137" t="s">
        <v>204</v>
      </c>
      <c r="D60" s="137"/>
      <c r="E60" s="137"/>
      <c r="F60" s="138" t="s">
        <v>36</v>
      </c>
      <c r="G60" s="138"/>
      <c r="H60" s="42"/>
      <c r="I60" s="42"/>
      <c r="J60" s="45"/>
      <c r="K60" s="33"/>
    </row>
    <row r="61" spans="2:11" s="41" customFormat="1" ht="102.65" customHeight="1">
      <c r="B61" s="42">
        <v>25</v>
      </c>
      <c r="C61" s="137" t="s">
        <v>205</v>
      </c>
      <c r="D61" s="137"/>
      <c r="E61" s="137"/>
      <c r="F61" s="138" t="s">
        <v>37</v>
      </c>
      <c r="G61" s="138"/>
      <c r="H61" s="43" t="s">
        <v>23</v>
      </c>
      <c r="I61" s="44">
        <f>+J16</f>
        <v>0</v>
      </c>
      <c r="J61" s="45"/>
      <c r="K61" s="32"/>
    </row>
    <row r="62" spans="2:11" s="41" customFormat="1" ht="216.65" customHeight="1">
      <c r="B62" s="42">
        <v>26</v>
      </c>
      <c r="C62" s="137" t="s">
        <v>206</v>
      </c>
      <c r="D62" s="137"/>
      <c r="E62" s="137"/>
      <c r="F62" s="138" t="s">
        <v>38</v>
      </c>
      <c r="G62" s="138"/>
      <c r="H62" s="43" t="s">
        <v>23</v>
      </c>
      <c r="I62" s="42"/>
      <c r="J62" s="45"/>
      <c r="K62" s="42"/>
    </row>
    <row r="63" spans="2:11" s="41" customFormat="1" ht="180.65" customHeight="1">
      <c r="B63" s="42">
        <v>27</v>
      </c>
      <c r="C63" s="137" t="s">
        <v>207</v>
      </c>
      <c r="D63" s="137"/>
      <c r="E63" s="137"/>
      <c r="F63" s="138" t="s">
        <v>39</v>
      </c>
      <c r="G63" s="138"/>
      <c r="H63" s="43" t="s">
        <v>23</v>
      </c>
      <c r="I63" s="42">
        <v>0</v>
      </c>
      <c r="J63" s="45"/>
      <c r="K63" s="42"/>
    </row>
    <row r="64" spans="2:11" s="41" customFormat="1" ht="153" customHeight="1">
      <c r="B64" s="42">
        <v>28</v>
      </c>
      <c r="C64" s="137" t="s">
        <v>40</v>
      </c>
      <c r="D64" s="137"/>
      <c r="E64" s="137"/>
      <c r="F64" s="138" t="s">
        <v>41</v>
      </c>
      <c r="G64" s="138"/>
      <c r="H64" s="43" t="s">
        <v>10</v>
      </c>
      <c r="I64" s="42"/>
      <c r="J64" s="45"/>
      <c r="K64" s="42"/>
    </row>
    <row r="65" spans="2:11" s="41" customFormat="1" ht="111.65" customHeight="1">
      <c r="B65" s="42">
        <v>29</v>
      </c>
      <c r="C65" s="137" t="s">
        <v>208</v>
      </c>
      <c r="D65" s="137"/>
      <c r="E65" s="137"/>
      <c r="F65" s="138" t="s">
        <v>42</v>
      </c>
      <c r="G65" s="138"/>
      <c r="H65" s="43" t="s">
        <v>10</v>
      </c>
      <c r="I65" s="44"/>
      <c r="J65" s="45"/>
      <c r="K65" s="42"/>
    </row>
    <row r="66" spans="2:11" s="41" customFormat="1" ht="241.75" customHeight="1">
      <c r="B66" s="42">
        <v>30</v>
      </c>
      <c r="C66" s="137" t="s">
        <v>209</v>
      </c>
      <c r="D66" s="137"/>
      <c r="E66" s="137"/>
      <c r="F66" s="138" t="s">
        <v>43</v>
      </c>
      <c r="G66" s="138"/>
      <c r="H66" s="43" t="s">
        <v>23</v>
      </c>
      <c r="I66" s="44"/>
      <c r="J66" s="45"/>
      <c r="K66" s="42"/>
    </row>
    <row r="67" spans="2:11" s="41" customFormat="1" ht="249" customHeight="1">
      <c r="B67" s="42">
        <v>31</v>
      </c>
      <c r="C67" s="137" t="s">
        <v>129</v>
      </c>
      <c r="D67" s="137"/>
      <c r="E67" s="137"/>
      <c r="F67" s="138" t="s">
        <v>44</v>
      </c>
      <c r="G67" s="138"/>
      <c r="H67" s="43" t="s">
        <v>45</v>
      </c>
      <c r="I67" s="44"/>
      <c r="J67" s="45"/>
      <c r="K67" s="42"/>
    </row>
    <row r="68" spans="2:11" s="41" customFormat="1" ht="138" customHeight="1">
      <c r="B68" s="42">
        <v>32</v>
      </c>
      <c r="C68" s="137" t="s">
        <v>210</v>
      </c>
      <c r="D68" s="137"/>
      <c r="E68" s="137"/>
      <c r="F68" s="138" t="s">
        <v>46</v>
      </c>
      <c r="G68" s="138"/>
      <c r="H68" s="43" t="s">
        <v>47</v>
      </c>
      <c r="I68" s="44"/>
      <c r="J68" s="45"/>
      <c r="K68" s="42"/>
    </row>
    <row r="69" spans="2:11" s="41" customFormat="1" ht="166.75" customHeight="1">
      <c r="B69" s="42">
        <v>33</v>
      </c>
      <c r="C69" s="137" t="s">
        <v>211</v>
      </c>
      <c r="D69" s="137"/>
      <c r="E69" s="137"/>
      <c r="F69" s="138" t="s">
        <v>48</v>
      </c>
      <c r="G69" s="138"/>
      <c r="H69" s="43" t="s">
        <v>45</v>
      </c>
      <c r="I69" s="44"/>
      <c r="J69" s="45"/>
      <c r="K69" s="42"/>
    </row>
    <row r="70" spans="2:11" s="41" customFormat="1" ht="165" customHeight="1">
      <c r="B70" s="42">
        <v>34</v>
      </c>
      <c r="C70" s="137" t="s">
        <v>212</v>
      </c>
      <c r="D70" s="137"/>
      <c r="E70" s="137"/>
      <c r="F70" s="138" t="s">
        <v>49</v>
      </c>
      <c r="G70" s="138"/>
      <c r="H70" s="43" t="s">
        <v>21</v>
      </c>
      <c r="I70" s="42"/>
      <c r="J70" s="45"/>
      <c r="K70" s="42"/>
    </row>
    <row r="71" spans="2:11" s="41" customFormat="1" ht="409.5" customHeight="1">
      <c r="B71" s="42">
        <v>35</v>
      </c>
      <c r="C71" s="137" t="s">
        <v>213</v>
      </c>
      <c r="D71" s="137"/>
      <c r="E71" s="137"/>
      <c r="F71" s="138" t="s">
        <v>50</v>
      </c>
      <c r="G71" s="138"/>
      <c r="H71" s="43" t="s">
        <v>17</v>
      </c>
      <c r="I71" s="42"/>
      <c r="J71" s="45"/>
      <c r="K71" s="42"/>
    </row>
    <row r="72" spans="2:11" s="41" customFormat="1" ht="201" customHeight="1">
      <c r="B72" s="42">
        <v>36</v>
      </c>
      <c r="C72" s="137" t="s">
        <v>214</v>
      </c>
      <c r="D72" s="137"/>
      <c r="E72" s="137"/>
      <c r="F72" s="138" t="s">
        <v>51</v>
      </c>
      <c r="G72" s="138"/>
      <c r="H72" s="42" t="s">
        <v>14</v>
      </c>
      <c r="I72" s="42"/>
      <c r="J72" s="45"/>
      <c r="K72" s="42"/>
    </row>
    <row r="73" spans="2:11" s="41" customFormat="1" ht="201" customHeight="1">
      <c r="B73" s="42">
        <v>37</v>
      </c>
      <c r="C73" s="137" t="s">
        <v>215</v>
      </c>
      <c r="D73" s="137"/>
      <c r="E73" s="137"/>
      <c r="F73" s="138" t="s">
        <v>52</v>
      </c>
      <c r="G73" s="138"/>
      <c r="H73" s="42" t="s">
        <v>14</v>
      </c>
      <c r="I73" s="42"/>
      <c r="J73" s="45"/>
      <c r="K73" s="42"/>
    </row>
    <row r="74" spans="2:11" s="41" customFormat="1" ht="141" customHeight="1">
      <c r="B74" s="42">
        <v>38</v>
      </c>
      <c r="C74" s="137" t="s">
        <v>53</v>
      </c>
      <c r="D74" s="137"/>
      <c r="E74" s="137"/>
      <c r="F74" s="144" t="s">
        <v>54</v>
      </c>
      <c r="G74" s="144"/>
      <c r="H74" s="42" t="s">
        <v>14</v>
      </c>
      <c r="I74" s="39"/>
      <c r="J74" s="45"/>
      <c r="K74" s="42"/>
    </row>
    <row r="75" spans="2:11" s="41" customFormat="1" ht="228.65" customHeight="1">
      <c r="B75" s="42">
        <v>39</v>
      </c>
      <c r="C75" s="137" t="s">
        <v>55</v>
      </c>
      <c r="D75" s="137"/>
      <c r="E75" s="137"/>
      <c r="F75" s="144" t="s">
        <v>56</v>
      </c>
      <c r="G75" s="144"/>
      <c r="H75" s="42" t="s">
        <v>14</v>
      </c>
      <c r="I75" s="39"/>
      <c r="J75" s="45"/>
      <c r="K75" s="42"/>
    </row>
    <row r="76" spans="2:11" s="41" customFormat="1" ht="228.65" customHeight="1">
      <c r="B76" s="42">
        <v>40</v>
      </c>
      <c r="C76" s="145" t="s">
        <v>130</v>
      </c>
      <c r="D76" s="145"/>
      <c r="E76" s="145"/>
      <c r="F76" s="144" t="s">
        <v>58</v>
      </c>
      <c r="G76" s="144"/>
      <c r="H76" s="42" t="s">
        <v>59</v>
      </c>
      <c r="I76" s="39"/>
      <c r="J76" s="45"/>
      <c r="K76" s="42"/>
    </row>
    <row r="77" spans="2:11" s="41" customFormat="1" ht="228.65" customHeight="1">
      <c r="B77" s="42">
        <v>41</v>
      </c>
      <c r="C77" s="137" t="s">
        <v>60</v>
      </c>
      <c r="D77" s="137"/>
      <c r="E77" s="137"/>
      <c r="F77" s="138" t="s">
        <v>61</v>
      </c>
      <c r="G77" s="138"/>
      <c r="H77" s="32" t="s">
        <v>62</v>
      </c>
      <c r="I77" s="42"/>
      <c r="J77" s="45"/>
      <c r="K77" s="42"/>
    </row>
    <row r="78" spans="2:11" s="41" customFormat="1" ht="201" customHeight="1">
      <c r="B78" s="42">
        <v>42</v>
      </c>
      <c r="C78" s="145" t="s">
        <v>63</v>
      </c>
      <c r="D78" s="145"/>
      <c r="E78" s="145"/>
      <c r="F78" s="138" t="s">
        <v>64</v>
      </c>
      <c r="G78" s="138"/>
      <c r="H78" s="32" t="s">
        <v>62</v>
      </c>
      <c r="I78" s="42"/>
      <c r="J78" s="45"/>
      <c r="K78" s="42"/>
    </row>
    <row r="79" spans="2:11" s="41" customFormat="1" ht="145.65" customHeight="1">
      <c r="B79" s="42">
        <v>43</v>
      </c>
      <c r="C79" s="137" t="s">
        <v>131</v>
      </c>
      <c r="D79" s="137"/>
      <c r="E79" s="137"/>
      <c r="F79" s="138" t="s">
        <v>64</v>
      </c>
      <c r="G79" s="138"/>
      <c r="H79" s="32" t="s">
        <v>23</v>
      </c>
      <c r="I79" s="42"/>
      <c r="J79" s="45"/>
      <c r="K79" s="42"/>
    </row>
    <row r="80" spans="2:11" s="41" customFormat="1" ht="161.5" customHeight="1">
      <c r="B80" s="42">
        <v>44</v>
      </c>
      <c r="C80" s="137" t="s">
        <v>132</v>
      </c>
      <c r="D80" s="137"/>
      <c r="E80" s="137"/>
      <c r="F80" s="138" t="s">
        <v>67</v>
      </c>
      <c r="G80" s="138"/>
      <c r="H80" s="32" t="s">
        <v>14</v>
      </c>
      <c r="I80" s="42"/>
      <c r="J80" s="45"/>
      <c r="K80" s="42"/>
    </row>
    <row r="81" spans="2:11" s="41" customFormat="1" ht="161.5" customHeight="1">
      <c r="B81" s="42">
        <v>45</v>
      </c>
      <c r="C81" s="137" t="s">
        <v>72</v>
      </c>
      <c r="D81" s="137"/>
      <c r="E81" s="137"/>
      <c r="F81" s="138" t="s">
        <v>73</v>
      </c>
      <c r="G81" s="138"/>
      <c r="H81" s="32" t="s">
        <v>68</v>
      </c>
      <c r="I81" s="42"/>
      <c r="J81" s="45"/>
      <c r="K81" s="42"/>
    </row>
    <row r="82" spans="2:11" s="41" customFormat="1" ht="136.4" customHeight="1">
      <c r="B82" s="42">
        <v>46</v>
      </c>
      <c r="C82" s="137" t="s">
        <v>133</v>
      </c>
      <c r="D82" s="137"/>
      <c r="E82" s="137"/>
      <c r="F82" s="138" t="s">
        <v>93</v>
      </c>
      <c r="G82" s="138"/>
      <c r="H82" s="32" t="s">
        <v>14</v>
      </c>
      <c r="I82" s="44">
        <v>0</v>
      </c>
      <c r="J82" s="45"/>
      <c r="K82" s="42"/>
    </row>
    <row r="83" spans="2:11" s="41" customFormat="1" ht="168" customHeight="1">
      <c r="B83" s="42">
        <v>47</v>
      </c>
      <c r="C83" s="137" t="s">
        <v>76</v>
      </c>
      <c r="D83" s="137"/>
      <c r="E83" s="137"/>
      <c r="F83" s="138" t="s">
        <v>77</v>
      </c>
      <c r="G83" s="138"/>
      <c r="H83" s="32" t="s">
        <v>59</v>
      </c>
      <c r="I83" s="44"/>
      <c r="J83" s="45"/>
      <c r="K83" s="42">
        <v>0</v>
      </c>
    </row>
    <row r="84" spans="2:11" s="41" customFormat="1" ht="176.4" customHeight="1">
      <c r="B84" s="42">
        <v>48</v>
      </c>
      <c r="C84" s="137" t="s">
        <v>134</v>
      </c>
      <c r="D84" s="137"/>
      <c r="E84" s="137"/>
      <c r="F84" s="146" t="s">
        <v>70</v>
      </c>
      <c r="G84" s="147"/>
      <c r="H84" s="31" t="s">
        <v>135</v>
      </c>
      <c r="I84" s="47"/>
      <c r="J84" s="47"/>
      <c r="K84" s="47"/>
    </row>
    <row r="85" spans="2:11" s="41" customFormat="1" ht="162.65" customHeight="1">
      <c r="B85" s="42">
        <v>49</v>
      </c>
      <c r="C85" s="145" t="s">
        <v>74</v>
      </c>
      <c r="D85" s="145"/>
      <c r="E85" s="145"/>
      <c r="F85" s="146" t="s">
        <v>136</v>
      </c>
      <c r="G85" s="147"/>
      <c r="H85" s="31" t="s">
        <v>12</v>
      </c>
      <c r="I85" s="31"/>
      <c r="J85" s="31"/>
      <c r="K85" s="31"/>
    </row>
    <row r="86" spans="2:11" s="41" customFormat="1" ht="196.4" customHeight="1">
      <c r="B86" s="42">
        <v>50</v>
      </c>
      <c r="C86" s="145" t="s">
        <v>82</v>
      </c>
      <c r="D86" s="145"/>
      <c r="E86" s="145"/>
      <c r="F86" s="146" t="s">
        <v>95</v>
      </c>
      <c r="G86" s="147"/>
      <c r="H86" s="31" t="s">
        <v>135</v>
      </c>
      <c r="I86" s="31"/>
      <c r="J86" s="31"/>
      <c r="K86" s="31"/>
    </row>
    <row r="87" spans="2:11" s="41" customFormat="1" ht="23">
      <c r="B87" s="149" t="s">
        <v>137</v>
      </c>
      <c r="C87" s="150"/>
      <c r="D87" s="151"/>
      <c r="E87" s="48" t="s">
        <v>138</v>
      </c>
      <c r="F87" s="48"/>
      <c r="G87" s="48" t="s">
        <v>139</v>
      </c>
      <c r="H87" s="48" t="s">
        <v>140</v>
      </c>
      <c r="I87" s="46" t="s">
        <v>141</v>
      </c>
      <c r="J87" s="48" t="s">
        <v>4</v>
      </c>
      <c r="K87" s="48" t="s">
        <v>3</v>
      </c>
    </row>
    <row r="88" spans="2:11" s="41" customFormat="1" ht="23">
      <c r="B88" s="46"/>
      <c r="C88" s="46"/>
      <c r="D88" s="46"/>
      <c r="E88" s="48"/>
      <c r="F88" s="48"/>
      <c r="G88" s="48"/>
      <c r="H88" s="48"/>
      <c r="I88" s="46"/>
      <c r="J88" s="48"/>
      <c r="K88" s="48"/>
    </row>
    <row r="89" spans="2:11" s="41" customFormat="1" ht="14.4" customHeight="1">
      <c r="B89" s="49"/>
      <c r="C89" s="46"/>
      <c r="D89" s="46"/>
      <c r="E89" s="48"/>
      <c r="F89" s="48"/>
      <c r="G89" s="48"/>
      <c r="H89" s="48"/>
      <c r="I89" s="46"/>
      <c r="J89" s="48"/>
      <c r="K89" s="48"/>
    </row>
    <row r="90" spans="2:11" s="41" customFormat="1" ht="23">
      <c r="B90" s="143" t="s">
        <v>142</v>
      </c>
      <c r="C90" s="143"/>
      <c r="D90" s="143"/>
      <c r="E90" s="143"/>
      <c r="F90" s="50"/>
      <c r="G90" s="50"/>
      <c r="H90" s="50"/>
      <c r="I90" s="43"/>
      <c r="J90" s="49"/>
      <c r="K90" s="48"/>
    </row>
    <row r="91" spans="2:11" s="41" customFormat="1" ht="23">
      <c r="B91" s="148" t="s">
        <v>120</v>
      </c>
      <c r="C91" s="148"/>
      <c r="D91" s="148"/>
      <c r="E91" s="46">
        <v>0</v>
      </c>
      <c r="F91" s="50"/>
      <c r="G91" s="43"/>
      <c r="H91" s="43"/>
      <c r="I91" s="51"/>
      <c r="J91" s="52"/>
      <c r="K91" s="48"/>
    </row>
    <row r="92" spans="2:11" s="41" customFormat="1" ht="23">
      <c r="B92" s="152" t="s">
        <v>143</v>
      </c>
      <c r="C92" s="152"/>
      <c r="D92" s="152"/>
      <c r="E92" s="40"/>
      <c r="F92" s="50"/>
      <c r="G92" s="50"/>
      <c r="H92" s="50"/>
      <c r="I92" s="51"/>
      <c r="J92" s="52"/>
      <c r="K92" s="43"/>
    </row>
    <row r="93" spans="2:11" s="41" customFormat="1" ht="23">
      <c r="B93" s="43"/>
      <c r="C93" s="53"/>
      <c r="D93" s="43"/>
      <c r="E93" s="40"/>
      <c r="F93" s="50"/>
      <c r="G93" s="50"/>
      <c r="H93" s="50"/>
      <c r="I93" s="51"/>
      <c r="J93" s="43"/>
      <c r="K93" s="43"/>
    </row>
    <row r="94" spans="2:11" s="41" customFormat="1">
      <c r="B94" s="33"/>
      <c r="C94" s="32"/>
      <c r="D94" s="32"/>
      <c r="E94" s="34"/>
      <c r="F94" s="34"/>
      <c r="G94" s="34"/>
      <c r="H94" s="34"/>
      <c r="I94" s="32"/>
      <c r="J94" s="34"/>
      <c r="K94" s="33"/>
    </row>
    <row r="95" spans="2:11" s="41" customFormat="1">
      <c r="B95" s="155" t="s">
        <v>233</v>
      </c>
      <c r="C95" s="155"/>
      <c r="D95" s="155"/>
      <c r="E95" s="54"/>
      <c r="F95" s="54"/>
      <c r="G95" s="34"/>
      <c r="H95" s="34"/>
      <c r="I95" s="32"/>
      <c r="J95" s="34"/>
      <c r="K95" s="33"/>
    </row>
    <row r="96" spans="2:11" s="41" customFormat="1">
      <c r="B96" s="154" t="s">
        <v>144</v>
      </c>
      <c r="C96" s="154"/>
      <c r="D96" s="154"/>
      <c r="E96" s="55"/>
      <c r="F96" s="55"/>
      <c r="G96" s="34"/>
      <c r="H96" s="34"/>
      <c r="I96" s="32"/>
      <c r="J96" s="56">
        <f>+J18</f>
        <v>0</v>
      </c>
      <c r="K96" s="33"/>
    </row>
    <row r="97" spans="2:11" s="41" customFormat="1">
      <c r="B97" s="154" t="s">
        <v>145</v>
      </c>
      <c r="C97" s="154"/>
      <c r="D97" s="154"/>
      <c r="E97" s="55"/>
      <c r="F97" s="55"/>
      <c r="G97" s="34"/>
      <c r="H97" s="34"/>
      <c r="I97" s="32"/>
      <c r="J97" s="56">
        <f>J96*0.1</f>
        <v>0</v>
      </c>
      <c r="K97" s="33"/>
    </row>
    <row r="98" spans="2:11" s="41" customFormat="1">
      <c r="B98" s="153" t="s">
        <v>143</v>
      </c>
      <c r="C98" s="153"/>
      <c r="D98" s="153"/>
      <c r="E98" s="55"/>
      <c r="F98" s="55"/>
      <c r="G98" s="34"/>
      <c r="H98" s="34"/>
      <c r="I98" s="32"/>
      <c r="J98" s="56">
        <f>SUM(J96:J97)</f>
        <v>0</v>
      </c>
      <c r="K98" s="32"/>
    </row>
    <row r="99" spans="2:11" s="41" customFormat="1">
      <c r="B99" s="153" t="s">
        <v>143</v>
      </c>
      <c r="C99" s="153"/>
      <c r="D99" s="153"/>
      <c r="E99" s="55"/>
      <c r="F99" s="55"/>
      <c r="G99" s="34"/>
      <c r="H99" s="34"/>
      <c r="I99" s="32"/>
      <c r="J99" s="56">
        <f>ROUND(J98,0)</f>
        <v>0</v>
      </c>
      <c r="K99" s="32" t="s">
        <v>62</v>
      </c>
    </row>
    <row r="100" spans="2:11" s="41" customFormat="1">
      <c r="B100" s="155" t="s">
        <v>234</v>
      </c>
      <c r="C100" s="155"/>
      <c r="D100" s="155"/>
      <c r="E100" s="24"/>
      <c r="F100" s="34"/>
      <c r="G100" s="34"/>
      <c r="H100" s="34"/>
      <c r="I100" s="39"/>
      <c r="J100" s="32"/>
      <c r="K100" s="32"/>
    </row>
    <row r="101" spans="2:11" s="41" customFormat="1">
      <c r="B101" s="154" t="s">
        <v>146</v>
      </c>
      <c r="C101" s="154"/>
      <c r="D101" s="154"/>
      <c r="E101" s="24"/>
      <c r="F101" s="24"/>
      <c r="G101" s="34"/>
      <c r="H101" s="34"/>
      <c r="I101" s="32"/>
      <c r="J101" s="56">
        <f>+J17</f>
        <v>0</v>
      </c>
      <c r="K101" s="32"/>
    </row>
    <row r="102" spans="2:11" s="41" customFormat="1">
      <c r="B102" s="154" t="s">
        <v>145</v>
      </c>
      <c r="C102" s="154"/>
      <c r="D102" s="154"/>
      <c r="E102" s="24"/>
      <c r="F102" s="24"/>
      <c r="G102" s="34"/>
      <c r="H102" s="34"/>
      <c r="I102" s="32"/>
      <c r="J102" s="56">
        <f>J101*0.1</f>
        <v>0</v>
      </c>
      <c r="K102" s="32"/>
    </row>
    <row r="103" spans="2:11" s="41" customFormat="1">
      <c r="B103" s="153" t="s">
        <v>143</v>
      </c>
      <c r="C103" s="153"/>
      <c r="D103" s="153"/>
      <c r="E103" s="24"/>
      <c r="F103" s="24"/>
      <c r="G103" s="34"/>
      <c r="H103" s="34"/>
      <c r="I103" s="32"/>
      <c r="J103" s="56">
        <f>SUM(J101:J102)</f>
        <v>0</v>
      </c>
      <c r="K103" s="32" t="s">
        <v>235</v>
      </c>
    </row>
    <row r="104" spans="2:11" s="41" customFormat="1">
      <c r="B104" s="25"/>
      <c r="C104" s="57"/>
      <c r="D104" s="57"/>
      <c r="E104" s="24"/>
      <c r="F104" s="24"/>
      <c r="G104" s="34"/>
      <c r="H104" s="34"/>
      <c r="I104" s="32"/>
      <c r="J104" s="56"/>
      <c r="K104" s="32"/>
    </row>
    <row r="105" spans="2:11" s="41" customFormat="1">
      <c r="B105" s="139" t="s">
        <v>236</v>
      </c>
      <c r="C105" s="139"/>
      <c r="D105" s="139"/>
      <c r="E105" s="139"/>
      <c r="F105" s="24"/>
      <c r="G105" s="34"/>
      <c r="H105" s="34"/>
      <c r="I105" s="32"/>
      <c r="J105" s="56"/>
      <c r="K105" s="32"/>
    </row>
    <row r="106" spans="2:11" s="41" customFormat="1">
      <c r="B106" s="154" t="s">
        <v>147</v>
      </c>
      <c r="C106" s="154"/>
      <c r="D106" s="154"/>
      <c r="E106" s="24"/>
      <c r="F106" s="24"/>
      <c r="G106" s="34"/>
      <c r="H106" s="34"/>
      <c r="I106" s="32"/>
      <c r="J106" s="56">
        <f>+J16</f>
        <v>0</v>
      </c>
      <c r="K106" s="33"/>
    </row>
    <row r="107" spans="2:11" s="41" customFormat="1">
      <c r="B107" s="154"/>
      <c r="C107" s="154"/>
      <c r="D107" s="154"/>
      <c r="E107" s="24"/>
      <c r="F107" s="24"/>
      <c r="G107" s="141">
        <v>0</v>
      </c>
      <c r="H107" s="141"/>
      <c r="I107" s="141"/>
      <c r="J107" s="56">
        <f>J106*0.1*0</f>
        <v>0</v>
      </c>
      <c r="K107" s="33"/>
    </row>
    <row r="108" spans="2:11" s="41" customFormat="1">
      <c r="B108" s="154" t="s">
        <v>148</v>
      </c>
      <c r="C108" s="154"/>
      <c r="D108" s="154"/>
      <c r="E108" s="54"/>
      <c r="F108" s="54"/>
      <c r="G108" s="54"/>
      <c r="H108" s="34"/>
      <c r="I108" s="32"/>
      <c r="J108" s="56">
        <f>SUM(J106:J107)</f>
        <v>0</v>
      </c>
      <c r="K108" s="32" t="s">
        <v>23</v>
      </c>
    </row>
  </sheetData>
  <mergeCells count="137">
    <mergeCell ref="G107:I107"/>
    <mergeCell ref="B108:D108"/>
    <mergeCell ref="B101:D101"/>
    <mergeCell ref="B102:D102"/>
    <mergeCell ref="B103:D103"/>
    <mergeCell ref="B105:E105"/>
    <mergeCell ref="B106:D106"/>
    <mergeCell ref="B107:D107"/>
    <mergeCell ref="B95:D95"/>
    <mergeCell ref="B96:D96"/>
    <mergeCell ref="B97:D97"/>
    <mergeCell ref="B98:D98"/>
    <mergeCell ref="B99:D99"/>
    <mergeCell ref="B100:D100"/>
    <mergeCell ref="C86:E86"/>
    <mergeCell ref="F86:G86"/>
    <mergeCell ref="B87:D87"/>
    <mergeCell ref="B90:E90"/>
    <mergeCell ref="B91:D91"/>
    <mergeCell ref="B92:D92"/>
    <mergeCell ref="C83:E83"/>
    <mergeCell ref="F83:G83"/>
    <mergeCell ref="C84:E84"/>
    <mergeCell ref="F84:G84"/>
    <mergeCell ref="C85:E85"/>
    <mergeCell ref="F85:G85"/>
    <mergeCell ref="C80:E80"/>
    <mergeCell ref="F80:G80"/>
    <mergeCell ref="C81:E81"/>
    <mergeCell ref="F81:G81"/>
    <mergeCell ref="C82:E82"/>
    <mergeCell ref="F82:G82"/>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8:E38"/>
    <mergeCell ref="F38:G38"/>
    <mergeCell ref="C39:E39"/>
    <mergeCell ref="F39:G39"/>
    <mergeCell ref="C40:E40"/>
    <mergeCell ref="F40:G40"/>
    <mergeCell ref="C28:D28"/>
    <mergeCell ref="C29:D29"/>
    <mergeCell ref="B34:J34"/>
    <mergeCell ref="C36:E36"/>
    <mergeCell ref="F36:G36"/>
    <mergeCell ref="C37:E37"/>
    <mergeCell ref="F37:G37"/>
    <mergeCell ref="B15:K15"/>
    <mergeCell ref="C23:D23"/>
    <mergeCell ref="C24:D24"/>
    <mergeCell ref="C25:D25"/>
    <mergeCell ref="C26:D26"/>
    <mergeCell ref="C27:D27"/>
    <mergeCell ref="E9:K9"/>
    <mergeCell ref="B13:B14"/>
    <mergeCell ref="C13:C14"/>
    <mergeCell ref="D13:D14"/>
    <mergeCell ref="E13:E14"/>
    <mergeCell ref="G13:I13"/>
    <mergeCell ref="J13:J14"/>
    <mergeCell ref="K13:K14"/>
  </mergeCells>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B92605-8FF8-463B-B655-102B2697B094}">
  <sheetPr>
    <tabColor rgb="FFFFFF00"/>
  </sheetPr>
  <dimension ref="A2:AD112"/>
  <sheetViews>
    <sheetView zoomScale="69" workbookViewId="0">
      <selection activeCell="J16" sqref="J16"/>
    </sheetView>
  </sheetViews>
  <sheetFormatPr defaultColWidth="8.90625" defaultRowHeight="21.5"/>
  <cols>
    <col min="1" max="1" width="8.90625" style="23"/>
    <col min="2" max="2" width="29.90625" style="22" customWidth="1"/>
    <col min="3" max="3" width="21.90625" style="21" customWidth="1"/>
    <col min="4" max="4" width="23.453125" style="21" customWidth="1"/>
    <col min="5" max="5" width="47.08984375" style="23" customWidth="1"/>
    <col min="6" max="6" width="14.90625" style="23" customWidth="1"/>
    <col min="7" max="7" width="12.90625" style="23" customWidth="1"/>
    <col min="8" max="8" width="13.54296875" style="23" customWidth="1"/>
    <col min="9" max="9" width="14.90625" style="23" customWidth="1"/>
    <col min="10" max="10" width="19.90625" style="23" customWidth="1"/>
    <col min="11" max="11" width="35" style="22" customWidth="1"/>
    <col min="12" max="16384" width="8.90625" style="23"/>
  </cols>
  <sheetData>
    <row r="2" spans="2:11" ht="42" customHeight="1">
      <c r="B2" s="24" t="s">
        <v>99</v>
      </c>
      <c r="C2" s="36" t="s">
        <v>251</v>
      </c>
    </row>
    <row r="3" spans="2:11" ht="21" customHeight="1">
      <c r="B3" s="24" t="s">
        <v>100</v>
      </c>
      <c r="C3" s="25"/>
      <c r="E3" s="23" t="s">
        <v>260</v>
      </c>
      <c r="F3" s="23">
        <f>3*11</f>
        <v>33</v>
      </c>
    </row>
    <row r="4" spans="2:11" ht="21" customHeight="1">
      <c r="B4" s="24" t="s">
        <v>101</v>
      </c>
      <c r="C4" s="32" t="s">
        <v>216</v>
      </c>
    </row>
    <row r="5" spans="2:11" ht="21" customHeight="1">
      <c r="B5" s="24" t="s">
        <v>102</v>
      </c>
      <c r="C5" s="25" t="s">
        <v>329</v>
      </c>
    </row>
    <row r="6" spans="2:11" ht="21" customHeight="1">
      <c r="B6" s="24" t="s">
        <v>103</v>
      </c>
      <c r="C6" s="25"/>
    </row>
    <row r="7" spans="2:11" ht="21" customHeight="1">
      <c r="B7" s="24" t="s">
        <v>104</v>
      </c>
      <c r="C7" s="25">
        <v>3</v>
      </c>
    </row>
    <row r="8" spans="2:11" ht="21" customHeight="1">
      <c r="B8" s="24" t="s">
        <v>105</v>
      </c>
      <c r="C8" s="25" t="s">
        <v>317</v>
      </c>
    </row>
    <row r="9" spans="2:11" ht="41.4" customHeight="1">
      <c r="B9" s="26" t="s">
        <v>106</v>
      </c>
      <c r="C9" s="25">
        <f>C7+1</f>
        <v>4</v>
      </c>
      <c r="E9" s="135"/>
      <c r="F9" s="135"/>
      <c r="G9" s="135"/>
      <c r="H9" s="135"/>
      <c r="I9" s="135"/>
      <c r="J9" s="135"/>
      <c r="K9" s="135"/>
    </row>
    <row r="10" spans="2:11" ht="21" customHeight="1">
      <c r="B10" s="24" t="s">
        <v>107</v>
      </c>
      <c r="C10" s="25" t="s">
        <v>217</v>
      </c>
      <c r="J10" s="27"/>
    </row>
    <row r="11" spans="2:11" ht="21" customHeight="1">
      <c r="B11" s="24" t="s">
        <v>108</v>
      </c>
      <c r="C11" s="25" t="s">
        <v>218</v>
      </c>
    </row>
    <row r="12" spans="2:11">
      <c r="B12" s="28"/>
      <c r="C12" s="29"/>
    </row>
    <row r="13" spans="2:11" ht="15" customHeight="1">
      <c r="B13" s="136" t="s">
        <v>109</v>
      </c>
      <c r="C13" s="136" t="s">
        <v>110</v>
      </c>
      <c r="D13" s="136" t="s">
        <v>111</v>
      </c>
      <c r="E13" s="136" t="s">
        <v>112</v>
      </c>
      <c r="F13" s="30"/>
      <c r="G13" s="136" t="s">
        <v>113</v>
      </c>
      <c r="H13" s="136"/>
      <c r="I13" s="136"/>
      <c r="J13" s="136" t="s">
        <v>114</v>
      </c>
      <c r="K13" s="136" t="s">
        <v>115</v>
      </c>
    </row>
    <row r="14" spans="2:11" ht="15" customHeight="1">
      <c r="B14" s="136"/>
      <c r="C14" s="136"/>
      <c r="D14" s="136"/>
      <c r="E14" s="136"/>
      <c r="F14" s="30" t="s">
        <v>116</v>
      </c>
      <c r="G14" s="30" t="s">
        <v>117</v>
      </c>
      <c r="H14" s="30" t="s">
        <v>118</v>
      </c>
      <c r="I14" s="30" t="s">
        <v>119</v>
      </c>
      <c r="J14" s="136"/>
      <c r="K14" s="136"/>
    </row>
    <row r="15" spans="2:11" ht="18.649999999999999" customHeight="1">
      <c r="B15" s="132" t="s">
        <v>120</v>
      </c>
      <c r="C15" s="132"/>
      <c r="D15" s="132"/>
      <c r="E15" s="132"/>
      <c r="F15" s="132"/>
      <c r="G15" s="132"/>
      <c r="H15" s="132"/>
      <c r="I15" s="132"/>
      <c r="J15" s="132"/>
      <c r="K15" s="132"/>
    </row>
    <row r="16" spans="2:11">
      <c r="B16" s="31" t="s">
        <v>225</v>
      </c>
      <c r="C16" s="32" t="s">
        <v>245</v>
      </c>
      <c r="D16" s="32" t="s">
        <v>228</v>
      </c>
      <c r="E16" s="32"/>
      <c r="F16" s="32">
        <v>2</v>
      </c>
      <c r="G16" s="32">
        <v>12.5</v>
      </c>
      <c r="H16" s="32">
        <v>3.5</v>
      </c>
      <c r="I16" s="33"/>
      <c r="J16" s="32"/>
      <c r="K16" s="32"/>
    </row>
    <row r="17" spans="2:11">
      <c r="B17" s="33"/>
      <c r="C17" s="32"/>
      <c r="D17" s="32"/>
      <c r="E17" s="34"/>
      <c r="F17" s="32"/>
      <c r="G17" s="32"/>
      <c r="H17" s="34"/>
      <c r="I17" s="34"/>
      <c r="J17" s="32"/>
      <c r="K17" s="33"/>
    </row>
    <row r="18" spans="2:11">
      <c r="B18" s="33"/>
      <c r="C18" s="32"/>
      <c r="D18" s="32"/>
      <c r="E18" s="34"/>
      <c r="F18" s="32"/>
      <c r="G18" s="32"/>
      <c r="H18" s="34"/>
      <c r="I18" s="34"/>
      <c r="J18" s="32"/>
      <c r="K18" s="33"/>
    </row>
    <row r="19" spans="2:11">
      <c r="B19" s="33"/>
      <c r="C19" s="32"/>
      <c r="D19" s="32"/>
      <c r="E19" s="34"/>
      <c r="F19" s="32"/>
      <c r="G19" s="32"/>
      <c r="H19" s="34"/>
      <c r="I19" s="34"/>
      <c r="J19" s="32"/>
      <c r="K19" s="33"/>
    </row>
    <row r="20" spans="2:11" ht="22.5" customHeight="1">
      <c r="B20" s="35" t="s">
        <v>121</v>
      </c>
      <c r="C20" s="25"/>
      <c r="D20" s="25"/>
      <c r="E20" s="36"/>
      <c r="F20" s="36"/>
      <c r="G20" s="37"/>
      <c r="H20" s="34"/>
      <c r="I20" s="30"/>
      <c r="J20" s="38"/>
      <c r="K20" s="33"/>
    </row>
    <row r="21" spans="2:11" ht="22.5" customHeight="1">
      <c r="B21" s="35"/>
      <c r="C21" s="36"/>
      <c r="D21" s="31"/>
      <c r="E21" s="36"/>
      <c r="F21" s="36"/>
      <c r="G21" s="37"/>
      <c r="H21" s="34"/>
      <c r="I21" s="25"/>
      <c r="J21" s="38"/>
      <c r="K21" s="33"/>
    </row>
    <row r="22" spans="2:11" ht="22.5" customHeight="1">
      <c r="B22" s="35"/>
      <c r="C22" s="78" t="s">
        <v>225</v>
      </c>
      <c r="D22" s="33"/>
      <c r="E22" s="31"/>
      <c r="F22" s="31"/>
      <c r="G22" s="32"/>
      <c r="H22" s="32"/>
      <c r="I22" s="25" t="s">
        <v>14</v>
      </c>
      <c r="J22" s="38">
        <f>+J16</f>
        <v>0</v>
      </c>
      <c r="K22" s="33"/>
    </row>
    <row r="23" spans="2:11" ht="22.5" customHeight="1">
      <c r="B23" s="35"/>
      <c r="C23" s="78"/>
      <c r="D23" s="33"/>
      <c r="E23" s="31"/>
      <c r="F23" s="31"/>
      <c r="G23" s="32"/>
      <c r="H23" s="32"/>
      <c r="I23" s="25"/>
      <c r="J23" s="38"/>
      <c r="K23" s="33"/>
    </row>
    <row r="24" spans="2:11" ht="22.5" customHeight="1">
      <c r="B24" s="35"/>
      <c r="C24" s="78"/>
      <c r="D24" s="33"/>
      <c r="E24" s="31"/>
      <c r="F24" s="31"/>
      <c r="G24" s="32"/>
      <c r="H24" s="32"/>
      <c r="I24" s="25"/>
      <c r="J24" s="38"/>
      <c r="K24" s="33"/>
    </row>
    <row r="25" spans="2:11" ht="22.5" customHeight="1">
      <c r="B25" s="35"/>
      <c r="C25" s="139"/>
      <c r="D25" s="139"/>
      <c r="E25" s="31"/>
      <c r="F25" s="31"/>
      <c r="G25" s="32"/>
      <c r="H25" s="32"/>
      <c r="I25" s="25"/>
      <c r="J25" s="38"/>
      <c r="K25" s="33"/>
    </row>
    <row r="26" spans="2:11" ht="22.5" customHeight="1">
      <c r="B26" s="35"/>
      <c r="C26" s="134"/>
      <c r="D26" s="134"/>
      <c r="E26" s="31"/>
      <c r="F26" s="31"/>
      <c r="G26" s="32"/>
      <c r="H26" s="32"/>
      <c r="I26" s="25"/>
      <c r="J26" s="38"/>
      <c r="K26" s="33"/>
    </row>
    <row r="27" spans="2:11" ht="22.5" customHeight="1">
      <c r="B27" s="33"/>
      <c r="C27" s="141"/>
      <c r="D27" s="141"/>
      <c r="E27" s="34"/>
      <c r="F27" s="34"/>
      <c r="G27" s="34"/>
      <c r="H27" s="34"/>
      <c r="I27" s="34"/>
      <c r="J27" s="38"/>
      <c r="K27" s="33"/>
    </row>
    <row r="28" spans="2:11" ht="21.65" customHeight="1">
      <c r="B28" s="33"/>
      <c r="C28" s="34"/>
      <c r="D28" s="34"/>
      <c r="E28" s="34"/>
      <c r="F28" s="34"/>
      <c r="G28" s="34"/>
      <c r="H28" s="34"/>
      <c r="I28" s="34"/>
      <c r="J28" s="38"/>
      <c r="K28" s="39"/>
    </row>
    <row r="29" spans="2:11" ht="21.65" customHeight="1">
      <c r="B29" s="31"/>
      <c r="C29" s="34"/>
      <c r="D29" s="34"/>
      <c r="E29" s="34"/>
      <c r="F29" s="34"/>
      <c r="G29" s="34"/>
      <c r="H29" s="34"/>
      <c r="I29" s="34"/>
      <c r="J29" s="38"/>
      <c r="K29" s="39"/>
    </row>
    <row r="30" spans="2:11">
      <c r="B30" s="31"/>
      <c r="C30" s="31"/>
      <c r="D30" s="31"/>
      <c r="E30" s="31"/>
      <c r="F30" s="31"/>
      <c r="G30" s="34"/>
      <c r="H30" s="34"/>
      <c r="I30" s="34"/>
      <c r="J30" s="39"/>
      <c r="K30" s="33"/>
    </row>
    <row r="31" spans="2:11">
      <c r="B31" s="33"/>
      <c r="C31" s="32"/>
      <c r="D31" s="32"/>
      <c r="E31" s="34"/>
      <c r="F31" s="34"/>
      <c r="G31" s="34"/>
      <c r="H31" s="34"/>
      <c r="I31" s="34"/>
      <c r="J31" s="34"/>
      <c r="K31" s="33"/>
    </row>
    <row r="32" spans="2:11" ht="23">
      <c r="B32" s="142" t="s">
        <v>122</v>
      </c>
      <c r="C32" s="142"/>
      <c r="D32" s="142"/>
      <c r="E32" s="142"/>
      <c r="F32" s="142"/>
      <c r="G32" s="142"/>
      <c r="H32" s="142"/>
      <c r="I32" s="142"/>
      <c r="J32" s="142"/>
      <c r="K32" s="33"/>
    </row>
    <row r="33" spans="2:11">
      <c r="B33" s="32"/>
      <c r="C33" s="32"/>
      <c r="D33" s="32"/>
      <c r="E33" s="34"/>
      <c r="F33" s="34"/>
      <c r="G33" s="34"/>
      <c r="H33" s="34"/>
      <c r="I33" s="34"/>
      <c r="J33" s="34"/>
      <c r="K33" s="33"/>
    </row>
    <row r="34" spans="2:11" s="41" customFormat="1" ht="29.15" customHeight="1">
      <c r="B34" s="36" t="s">
        <v>0</v>
      </c>
      <c r="C34" s="140" t="s">
        <v>1</v>
      </c>
      <c r="D34" s="140"/>
      <c r="E34" s="140"/>
      <c r="F34" s="140" t="s">
        <v>2</v>
      </c>
      <c r="G34" s="140"/>
      <c r="H34" s="25" t="s">
        <v>3</v>
      </c>
      <c r="I34" s="25" t="s">
        <v>4</v>
      </c>
      <c r="J34" s="25" t="s">
        <v>123</v>
      </c>
      <c r="K34" s="25" t="s">
        <v>124</v>
      </c>
    </row>
    <row r="35" spans="2:11" s="41" customFormat="1" ht="162" customHeight="1">
      <c r="B35" s="42">
        <v>1</v>
      </c>
      <c r="C35" s="137" t="s">
        <v>183</v>
      </c>
      <c r="D35" s="137"/>
      <c r="E35" s="137"/>
      <c r="F35" s="138" t="s">
        <v>7</v>
      </c>
      <c r="G35" s="138"/>
      <c r="H35" s="43" t="s">
        <v>125</v>
      </c>
      <c r="I35" s="44">
        <v>1</v>
      </c>
      <c r="J35" s="45"/>
      <c r="K35" s="42"/>
    </row>
    <row r="36" spans="2:11" s="41" customFormat="1" ht="209.5" customHeight="1">
      <c r="B36" s="42">
        <v>2</v>
      </c>
      <c r="C36" s="137" t="s">
        <v>184</v>
      </c>
      <c r="D36" s="137"/>
      <c r="E36" s="137"/>
      <c r="F36" s="138" t="s">
        <v>9</v>
      </c>
      <c r="G36" s="138"/>
      <c r="H36" s="42" t="s">
        <v>10</v>
      </c>
      <c r="I36" s="42"/>
      <c r="J36" s="45"/>
      <c r="K36" s="42"/>
    </row>
    <row r="37" spans="2:11" s="41" customFormat="1" ht="236.5" customHeight="1">
      <c r="B37" s="42">
        <v>3</v>
      </c>
      <c r="C37" s="137" t="s">
        <v>185</v>
      </c>
      <c r="D37" s="137"/>
      <c r="E37" s="137"/>
      <c r="F37" s="138" t="s">
        <v>11</v>
      </c>
      <c r="G37" s="138"/>
      <c r="H37" s="42" t="s">
        <v>12</v>
      </c>
      <c r="I37" s="42"/>
      <c r="J37" s="45"/>
      <c r="K37" s="42"/>
    </row>
    <row r="38" spans="2:11" s="41" customFormat="1" ht="195" customHeight="1">
      <c r="B38" s="42">
        <v>4</v>
      </c>
      <c r="C38" s="137" t="s">
        <v>186</v>
      </c>
      <c r="D38" s="137"/>
      <c r="E38" s="137"/>
      <c r="F38" s="138" t="s">
        <v>13</v>
      </c>
      <c r="G38" s="138"/>
      <c r="H38" s="42" t="s">
        <v>14</v>
      </c>
      <c r="I38" s="42"/>
      <c r="J38" s="45"/>
      <c r="K38" s="42"/>
    </row>
    <row r="39" spans="2:11" s="41" customFormat="1" ht="88.4" customHeight="1">
      <c r="B39" s="42">
        <v>5</v>
      </c>
      <c r="C39" s="137" t="s">
        <v>187</v>
      </c>
      <c r="D39" s="137"/>
      <c r="E39" s="137"/>
      <c r="F39" s="138" t="s">
        <v>15</v>
      </c>
      <c r="G39" s="138"/>
      <c r="H39" s="42" t="s">
        <v>10</v>
      </c>
      <c r="I39" s="44">
        <v>0</v>
      </c>
      <c r="J39" s="45"/>
      <c r="K39" s="42"/>
    </row>
    <row r="40" spans="2:11" s="41" customFormat="1" ht="272.5" customHeight="1">
      <c r="B40" s="42">
        <v>6</v>
      </c>
      <c r="C40" s="137" t="s">
        <v>188</v>
      </c>
      <c r="D40" s="137"/>
      <c r="E40" s="137"/>
      <c r="F40" s="138" t="s">
        <v>16</v>
      </c>
      <c r="G40" s="138"/>
      <c r="H40" s="43" t="s">
        <v>17</v>
      </c>
      <c r="I40" s="44"/>
      <c r="J40" s="45"/>
      <c r="K40" s="42"/>
    </row>
    <row r="41" spans="2:11" s="41" customFormat="1" ht="192" customHeight="1">
      <c r="B41" s="42">
        <v>7</v>
      </c>
      <c r="C41" s="137" t="s">
        <v>189</v>
      </c>
      <c r="D41" s="137"/>
      <c r="E41" s="137"/>
      <c r="F41" s="138" t="s">
        <v>18</v>
      </c>
      <c r="G41" s="138"/>
      <c r="H41" s="43" t="s">
        <v>19</v>
      </c>
      <c r="I41" s="42"/>
      <c r="J41" s="45"/>
      <c r="K41" s="42"/>
    </row>
    <row r="42" spans="2:11" s="41" customFormat="1" ht="232.75" customHeight="1">
      <c r="B42" s="42">
        <v>8</v>
      </c>
      <c r="C42" s="137" t="s">
        <v>190</v>
      </c>
      <c r="D42" s="137"/>
      <c r="E42" s="137"/>
      <c r="F42" s="138" t="s">
        <v>182</v>
      </c>
      <c r="G42" s="138"/>
      <c r="H42" s="43" t="s">
        <v>21</v>
      </c>
      <c r="I42" s="42"/>
      <c r="J42" s="45"/>
      <c r="K42" s="42"/>
    </row>
    <row r="43" spans="2:11" s="41" customFormat="1" ht="292.5" customHeight="1">
      <c r="B43" s="42">
        <v>9</v>
      </c>
      <c r="C43" s="137" t="s">
        <v>191</v>
      </c>
      <c r="D43" s="137"/>
      <c r="E43" s="137"/>
      <c r="F43" s="138" t="s">
        <v>22</v>
      </c>
      <c r="G43" s="138"/>
      <c r="H43" s="43" t="s">
        <v>23</v>
      </c>
      <c r="I43" s="42"/>
      <c r="J43" s="45"/>
      <c r="K43" s="42"/>
    </row>
    <row r="44" spans="2:11" s="41" customFormat="1" ht="262.64999999999998" customHeight="1">
      <c r="B44" s="42">
        <v>10</v>
      </c>
      <c r="C44" s="137" t="s">
        <v>192</v>
      </c>
      <c r="D44" s="137"/>
      <c r="E44" s="137"/>
      <c r="F44" s="138" t="s">
        <v>24</v>
      </c>
      <c r="G44" s="138"/>
      <c r="H44" s="43" t="s">
        <v>23</v>
      </c>
      <c r="I44" s="42"/>
      <c r="J44" s="45"/>
      <c r="K44" s="42"/>
    </row>
    <row r="45" spans="2:11" s="41" customFormat="1" ht="249" customHeight="1">
      <c r="B45" s="42">
        <v>11</v>
      </c>
      <c r="C45" s="137" t="s">
        <v>193</v>
      </c>
      <c r="D45" s="137"/>
      <c r="E45" s="137"/>
      <c r="F45" s="138" t="s">
        <v>25</v>
      </c>
      <c r="G45" s="138"/>
      <c r="H45" s="43" t="s">
        <v>23</v>
      </c>
      <c r="I45" s="42"/>
      <c r="J45" s="45"/>
      <c r="K45" s="42"/>
    </row>
    <row r="46" spans="2:11" s="41" customFormat="1" ht="145.65" customHeight="1">
      <c r="B46" s="42">
        <v>12</v>
      </c>
      <c r="C46" s="137" t="s">
        <v>194</v>
      </c>
      <c r="D46" s="137"/>
      <c r="E46" s="137"/>
      <c r="F46" s="138" t="s">
        <v>26</v>
      </c>
      <c r="G46" s="138"/>
      <c r="H46" s="43" t="s">
        <v>23</v>
      </c>
      <c r="I46" s="42"/>
      <c r="J46" s="45"/>
      <c r="K46" s="42"/>
    </row>
    <row r="47" spans="2:11" s="41" customFormat="1" ht="282.64999999999998" customHeight="1">
      <c r="B47" s="42">
        <v>13</v>
      </c>
      <c r="C47" s="137" t="s">
        <v>195</v>
      </c>
      <c r="D47" s="137"/>
      <c r="E47" s="137"/>
      <c r="F47" s="138" t="s">
        <v>27</v>
      </c>
      <c r="G47" s="138"/>
      <c r="H47" s="43" t="s">
        <v>23</v>
      </c>
      <c r="I47" s="42"/>
      <c r="J47" s="45"/>
      <c r="K47" s="42"/>
    </row>
    <row r="48" spans="2:11" s="41" customFormat="1" ht="166.75" customHeight="1">
      <c r="B48" s="42">
        <v>14</v>
      </c>
      <c r="C48" s="137" t="s">
        <v>196</v>
      </c>
      <c r="D48" s="137"/>
      <c r="E48" s="137"/>
      <c r="F48" s="138" t="s">
        <v>28</v>
      </c>
      <c r="G48" s="138"/>
      <c r="H48" s="43" t="s">
        <v>23</v>
      </c>
      <c r="I48" s="42"/>
      <c r="J48" s="45"/>
      <c r="K48" s="42"/>
    </row>
    <row r="49" spans="2:11" s="41" customFormat="1" ht="270.64999999999998" customHeight="1">
      <c r="B49" s="42">
        <v>15</v>
      </c>
      <c r="C49" s="137" t="s">
        <v>197</v>
      </c>
      <c r="D49" s="137"/>
      <c r="E49" s="137"/>
      <c r="F49" s="138" t="s">
        <v>29</v>
      </c>
      <c r="G49" s="138"/>
      <c r="H49" s="42" t="s">
        <v>10</v>
      </c>
      <c r="I49" s="42"/>
      <c r="J49" s="45"/>
      <c r="K49" s="42"/>
    </row>
    <row r="50" spans="2:11" s="41" customFormat="1" ht="200.5" customHeight="1">
      <c r="B50" s="42">
        <v>16</v>
      </c>
      <c r="C50" s="137" t="s">
        <v>198</v>
      </c>
      <c r="D50" s="137"/>
      <c r="E50" s="137"/>
      <c r="F50" s="138" t="s">
        <v>30</v>
      </c>
      <c r="G50" s="138"/>
      <c r="H50" s="42"/>
      <c r="I50" s="42"/>
      <c r="J50" s="45"/>
      <c r="K50" s="42"/>
    </row>
    <row r="51" spans="2:11" s="41" customFormat="1" ht="52.75" customHeight="1">
      <c r="B51" s="42">
        <v>17</v>
      </c>
      <c r="C51" s="143" t="s">
        <v>126</v>
      </c>
      <c r="D51" s="143"/>
      <c r="E51" s="143"/>
      <c r="F51" s="138" t="s">
        <v>127</v>
      </c>
      <c r="G51" s="138"/>
      <c r="H51" s="46"/>
      <c r="I51" s="42"/>
      <c r="J51" s="45"/>
      <c r="K51" s="42"/>
    </row>
    <row r="52" spans="2:11" s="41" customFormat="1" ht="87" customHeight="1">
      <c r="B52" s="42">
        <v>18</v>
      </c>
      <c r="C52" s="137" t="s">
        <v>199</v>
      </c>
      <c r="D52" s="137"/>
      <c r="E52" s="137"/>
      <c r="F52" s="138" t="s">
        <v>31</v>
      </c>
      <c r="G52" s="138"/>
      <c r="H52" s="42" t="s">
        <v>10</v>
      </c>
      <c r="I52" s="42"/>
      <c r="J52" s="45"/>
      <c r="K52" s="42"/>
    </row>
    <row r="53" spans="2:11" s="41" customFormat="1" ht="163.4" customHeight="1">
      <c r="B53" s="42">
        <v>19</v>
      </c>
      <c r="C53" s="137" t="s">
        <v>200</v>
      </c>
      <c r="D53" s="137"/>
      <c r="E53" s="137"/>
      <c r="F53" s="138" t="s">
        <v>32</v>
      </c>
      <c r="G53" s="138"/>
      <c r="H53" s="42" t="s">
        <v>10</v>
      </c>
      <c r="I53" s="44"/>
      <c r="J53" s="45"/>
      <c r="K53" s="32"/>
    </row>
    <row r="54" spans="2:11" s="41" customFormat="1" ht="122.4" customHeight="1">
      <c r="B54" s="42">
        <v>20</v>
      </c>
      <c r="C54" s="137" t="s">
        <v>201</v>
      </c>
      <c r="D54" s="137"/>
      <c r="E54" s="137"/>
      <c r="F54" s="138" t="s">
        <v>33</v>
      </c>
      <c r="G54" s="138"/>
      <c r="H54" s="42" t="s">
        <v>10</v>
      </c>
      <c r="I54" s="44">
        <f>+J97</f>
        <v>0</v>
      </c>
      <c r="J54" s="45"/>
      <c r="K54" s="42"/>
    </row>
    <row r="55" spans="2:11" s="41" customFormat="1" ht="103.75" customHeight="1">
      <c r="B55" s="42">
        <v>21</v>
      </c>
      <c r="C55" s="137" t="s">
        <v>202</v>
      </c>
      <c r="D55" s="137"/>
      <c r="E55" s="137"/>
      <c r="F55" s="138" t="s">
        <v>34</v>
      </c>
      <c r="G55" s="138"/>
      <c r="H55" s="42" t="s">
        <v>10</v>
      </c>
      <c r="I55" s="44">
        <f>+J106</f>
        <v>0</v>
      </c>
      <c r="J55" s="45"/>
      <c r="K55" s="42"/>
    </row>
    <row r="56" spans="2:11" s="41" customFormat="1" ht="214.75" customHeight="1">
      <c r="B56" s="42">
        <v>22</v>
      </c>
      <c r="C56" s="137" t="s">
        <v>203</v>
      </c>
      <c r="D56" s="137"/>
      <c r="E56" s="137"/>
      <c r="F56" s="138" t="s">
        <v>35</v>
      </c>
      <c r="G56" s="138"/>
      <c r="H56" s="42" t="s">
        <v>10</v>
      </c>
      <c r="I56" s="42"/>
      <c r="J56" s="45"/>
      <c r="K56" s="42"/>
    </row>
    <row r="57" spans="2:11" s="41" customFormat="1" ht="32.15" customHeight="1">
      <c r="B57" s="42">
        <v>23</v>
      </c>
      <c r="C57" s="143" t="s">
        <v>128</v>
      </c>
      <c r="D57" s="143"/>
      <c r="E57" s="143"/>
      <c r="F57" s="138"/>
      <c r="G57" s="138"/>
      <c r="H57" s="35"/>
      <c r="I57" s="42"/>
      <c r="J57" s="45"/>
      <c r="K57" s="42"/>
    </row>
    <row r="58" spans="2:11" s="41" customFormat="1" ht="64.400000000000006" customHeight="1">
      <c r="B58" s="42">
        <v>24</v>
      </c>
      <c r="C58" s="137" t="s">
        <v>204</v>
      </c>
      <c r="D58" s="137"/>
      <c r="E58" s="137"/>
      <c r="F58" s="138" t="s">
        <v>36</v>
      </c>
      <c r="G58" s="138"/>
      <c r="H58" s="42"/>
      <c r="I58" s="42"/>
      <c r="J58" s="45"/>
      <c r="K58" s="33"/>
    </row>
    <row r="59" spans="2:11" s="41" customFormat="1" ht="102.65" customHeight="1">
      <c r="B59" s="42">
        <v>25</v>
      </c>
      <c r="C59" s="137" t="s">
        <v>205</v>
      </c>
      <c r="D59" s="137"/>
      <c r="E59" s="137"/>
      <c r="F59" s="138" t="s">
        <v>37</v>
      </c>
      <c r="G59" s="138"/>
      <c r="H59" s="43" t="s">
        <v>23</v>
      </c>
      <c r="I59" s="44"/>
      <c r="J59" s="45"/>
      <c r="K59" s="32"/>
    </row>
    <row r="60" spans="2:11" s="41" customFormat="1" ht="216.65" customHeight="1">
      <c r="B60" s="42">
        <v>26</v>
      </c>
      <c r="C60" s="137" t="s">
        <v>206</v>
      </c>
      <c r="D60" s="137"/>
      <c r="E60" s="137"/>
      <c r="F60" s="138" t="s">
        <v>38</v>
      </c>
      <c r="G60" s="138"/>
      <c r="H60" s="43" t="s">
        <v>23</v>
      </c>
      <c r="I60" s="44">
        <v>0</v>
      </c>
      <c r="J60" s="45"/>
      <c r="K60" s="42"/>
    </row>
    <row r="61" spans="2:11" s="41" customFormat="1" ht="180.65" customHeight="1">
      <c r="B61" s="42">
        <v>27</v>
      </c>
      <c r="C61" s="137" t="s">
        <v>207</v>
      </c>
      <c r="D61" s="137"/>
      <c r="E61" s="137"/>
      <c r="F61" s="138" t="s">
        <v>39</v>
      </c>
      <c r="G61" s="138"/>
      <c r="H61" s="43" t="s">
        <v>23</v>
      </c>
      <c r="I61" s="42">
        <v>0</v>
      </c>
      <c r="J61" s="45"/>
      <c r="K61" s="42"/>
    </row>
    <row r="62" spans="2:11" s="41" customFormat="1" ht="153" customHeight="1">
      <c r="B62" s="42">
        <v>28</v>
      </c>
      <c r="C62" s="137" t="s">
        <v>40</v>
      </c>
      <c r="D62" s="137"/>
      <c r="E62" s="137"/>
      <c r="F62" s="138" t="s">
        <v>41</v>
      </c>
      <c r="G62" s="138"/>
      <c r="H62" s="43" t="s">
        <v>10</v>
      </c>
      <c r="I62" s="42"/>
      <c r="J62" s="45"/>
      <c r="K62" s="42"/>
    </row>
    <row r="63" spans="2:11" s="41" customFormat="1" ht="111.65" customHeight="1">
      <c r="B63" s="42">
        <v>29</v>
      </c>
      <c r="C63" s="137" t="s">
        <v>208</v>
      </c>
      <c r="D63" s="137"/>
      <c r="E63" s="137"/>
      <c r="F63" s="138" t="s">
        <v>42</v>
      </c>
      <c r="G63" s="138"/>
      <c r="H63" s="43" t="s">
        <v>10</v>
      </c>
      <c r="I63" s="44"/>
      <c r="J63" s="45"/>
      <c r="K63" s="42"/>
    </row>
    <row r="64" spans="2:11" s="41" customFormat="1" ht="241.75" customHeight="1">
      <c r="B64" s="42">
        <v>30</v>
      </c>
      <c r="C64" s="137" t="s">
        <v>209</v>
      </c>
      <c r="D64" s="137"/>
      <c r="E64" s="137"/>
      <c r="F64" s="138" t="s">
        <v>43</v>
      </c>
      <c r="G64" s="138"/>
      <c r="H64" s="43" t="s">
        <v>23</v>
      </c>
      <c r="I64" s="44"/>
      <c r="J64" s="45"/>
      <c r="K64" s="42"/>
    </row>
    <row r="65" spans="2:11" s="41" customFormat="1" ht="249" customHeight="1">
      <c r="B65" s="42">
        <v>31</v>
      </c>
      <c r="C65" s="137" t="s">
        <v>129</v>
      </c>
      <c r="D65" s="137"/>
      <c r="E65" s="137"/>
      <c r="F65" s="138" t="s">
        <v>44</v>
      </c>
      <c r="G65" s="138"/>
      <c r="H65" s="43" t="s">
        <v>45</v>
      </c>
      <c r="I65" s="44"/>
      <c r="J65" s="45"/>
      <c r="K65" s="42"/>
    </row>
    <row r="66" spans="2:11" s="41" customFormat="1" ht="138" customHeight="1">
      <c r="B66" s="42">
        <v>32</v>
      </c>
      <c r="C66" s="137" t="s">
        <v>210</v>
      </c>
      <c r="D66" s="137"/>
      <c r="E66" s="137"/>
      <c r="F66" s="138" t="s">
        <v>46</v>
      </c>
      <c r="G66" s="138"/>
      <c r="H66" s="43" t="s">
        <v>47</v>
      </c>
      <c r="I66" s="44"/>
      <c r="J66" s="45"/>
      <c r="K66" s="42"/>
    </row>
    <row r="67" spans="2:11" s="41" customFormat="1" ht="166.75" customHeight="1">
      <c r="B67" s="42">
        <v>33</v>
      </c>
      <c r="C67" s="137" t="s">
        <v>211</v>
      </c>
      <c r="D67" s="137"/>
      <c r="E67" s="137"/>
      <c r="F67" s="138" t="s">
        <v>48</v>
      </c>
      <c r="G67" s="138"/>
      <c r="H67" s="43" t="s">
        <v>45</v>
      </c>
      <c r="I67" s="44"/>
      <c r="J67" s="45"/>
      <c r="K67" s="42"/>
    </row>
    <row r="68" spans="2:11" s="41" customFormat="1" ht="165" customHeight="1">
      <c r="B68" s="42">
        <v>34</v>
      </c>
      <c r="C68" s="137" t="s">
        <v>212</v>
      </c>
      <c r="D68" s="137"/>
      <c r="E68" s="137"/>
      <c r="F68" s="138" t="s">
        <v>49</v>
      </c>
      <c r="G68" s="138"/>
      <c r="H68" s="43" t="s">
        <v>21</v>
      </c>
      <c r="I68" s="42"/>
      <c r="J68" s="45"/>
      <c r="K68" s="42"/>
    </row>
    <row r="69" spans="2:11" s="41" customFormat="1" ht="409.5" customHeight="1">
      <c r="B69" s="42">
        <v>35</v>
      </c>
      <c r="C69" s="137" t="s">
        <v>213</v>
      </c>
      <c r="D69" s="137"/>
      <c r="E69" s="137"/>
      <c r="F69" s="138" t="s">
        <v>50</v>
      </c>
      <c r="G69" s="138"/>
      <c r="H69" s="43" t="s">
        <v>17</v>
      </c>
      <c r="I69" s="42"/>
      <c r="J69" s="45"/>
      <c r="K69" s="42"/>
    </row>
    <row r="70" spans="2:11" s="41" customFormat="1" ht="201" customHeight="1">
      <c r="B70" s="42">
        <v>36</v>
      </c>
      <c r="C70" s="137" t="s">
        <v>214</v>
      </c>
      <c r="D70" s="137"/>
      <c r="E70" s="137"/>
      <c r="F70" s="138" t="s">
        <v>51</v>
      </c>
      <c r="G70" s="138"/>
      <c r="H70" s="42" t="s">
        <v>14</v>
      </c>
      <c r="I70" s="42"/>
      <c r="J70" s="45"/>
      <c r="K70" s="42"/>
    </row>
    <row r="71" spans="2:11" s="41" customFormat="1" ht="201" customHeight="1">
      <c r="B71" s="42">
        <v>37</v>
      </c>
      <c r="C71" s="137" t="s">
        <v>215</v>
      </c>
      <c r="D71" s="137"/>
      <c r="E71" s="137"/>
      <c r="F71" s="138" t="s">
        <v>52</v>
      </c>
      <c r="G71" s="138"/>
      <c r="H71" s="42" t="s">
        <v>14</v>
      </c>
      <c r="I71" s="42"/>
      <c r="J71" s="45"/>
      <c r="K71" s="42"/>
    </row>
    <row r="72" spans="2:11" s="41" customFormat="1" ht="141" customHeight="1">
      <c r="B72" s="42">
        <v>38</v>
      </c>
      <c r="C72" s="137" t="s">
        <v>53</v>
      </c>
      <c r="D72" s="137"/>
      <c r="E72" s="137"/>
      <c r="F72" s="144" t="s">
        <v>54</v>
      </c>
      <c r="G72" s="144"/>
      <c r="H72" s="42" t="s">
        <v>14</v>
      </c>
      <c r="I72" s="39"/>
      <c r="J72" s="45"/>
      <c r="K72" s="42"/>
    </row>
    <row r="73" spans="2:11" s="41" customFormat="1" ht="228.65" customHeight="1">
      <c r="B73" s="42">
        <v>39</v>
      </c>
      <c r="C73" s="137" t="s">
        <v>55</v>
      </c>
      <c r="D73" s="137"/>
      <c r="E73" s="137"/>
      <c r="F73" s="144" t="s">
        <v>56</v>
      </c>
      <c r="G73" s="144"/>
      <c r="H73" s="42" t="s">
        <v>14</v>
      </c>
      <c r="I73" s="39"/>
      <c r="J73" s="45"/>
      <c r="K73" s="42"/>
    </row>
    <row r="74" spans="2:11" s="41" customFormat="1" ht="228.65" customHeight="1">
      <c r="B74" s="42">
        <v>40</v>
      </c>
      <c r="C74" s="145" t="s">
        <v>130</v>
      </c>
      <c r="D74" s="145"/>
      <c r="E74" s="145"/>
      <c r="F74" s="144" t="s">
        <v>58</v>
      </c>
      <c r="G74" s="144"/>
      <c r="H74" s="42" t="s">
        <v>59</v>
      </c>
      <c r="I74" s="39"/>
      <c r="J74" s="45"/>
      <c r="K74" s="42"/>
    </row>
    <row r="75" spans="2:11" s="41" customFormat="1" ht="228.65" customHeight="1">
      <c r="B75" s="42">
        <v>41</v>
      </c>
      <c r="C75" s="137" t="s">
        <v>60</v>
      </c>
      <c r="D75" s="137"/>
      <c r="E75" s="137"/>
      <c r="F75" s="138" t="s">
        <v>61</v>
      </c>
      <c r="G75" s="138"/>
      <c r="H75" s="32" t="s">
        <v>62</v>
      </c>
      <c r="I75" s="42"/>
      <c r="J75" s="45"/>
      <c r="K75" s="42"/>
    </row>
    <row r="76" spans="2:11" s="41" customFormat="1" ht="201" customHeight="1">
      <c r="B76" s="42">
        <v>42</v>
      </c>
      <c r="C76" s="145" t="s">
        <v>63</v>
      </c>
      <c r="D76" s="145"/>
      <c r="E76" s="145"/>
      <c r="F76" s="138" t="s">
        <v>64</v>
      </c>
      <c r="G76" s="138"/>
      <c r="H76" s="32" t="s">
        <v>62</v>
      </c>
      <c r="I76" s="42"/>
      <c r="J76" s="45"/>
      <c r="K76" s="42"/>
    </row>
    <row r="77" spans="2:11" s="41" customFormat="1" ht="145.65" customHeight="1">
      <c r="B77" s="42">
        <v>43</v>
      </c>
      <c r="C77" s="137" t="s">
        <v>131</v>
      </c>
      <c r="D77" s="137"/>
      <c r="E77" s="137"/>
      <c r="F77" s="138" t="s">
        <v>64</v>
      </c>
      <c r="G77" s="138"/>
      <c r="H77" s="32" t="s">
        <v>23</v>
      </c>
      <c r="I77" s="42"/>
      <c r="J77" s="45"/>
      <c r="K77" s="42"/>
    </row>
    <row r="78" spans="2:11" s="41" customFormat="1" ht="161.5" customHeight="1">
      <c r="B78" s="42">
        <v>44</v>
      </c>
      <c r="C78" s="137" t="s">
        <v>132</v>
      </c>
      <c r="D78" s="137"/>
      <c r="E78" s="137"/>
      <c r="F78" s="138" t="s">
        <v>67</v>
      </c>
      <c r="G78" s="138"/>
      <c r="H78" s="32" t="s">
        <v>14</v>
      </c>
      <c r="I78" s="42"/>
      <c r="J78" s="45"/>
      <c r="K78" s="42"/>
    </row>
    <row r="79" spans="2:11" s="41" customFormat="1" ht="161.5" customHeight="1">
      <c r="B79" s="42">
        <v>45</v>
      </c>
      <c r="C79" s="137" t="s">
        <v>72</v>
      </c>
      <c r="D79" s="137"/>
      <c r="E79" s="137"/>
      <c r="F79" s="138" t="s">
        <v>73</v>
      </c>
      <c r="G79" s="138"/>
      <c r="H79" s="32" t="s">
        <v>68</v>
      </c>
      <c r="I79" s="44">
        <f>+J111</f>
        <v>0</v>
      </c>
      <c r="J79" s="45"/>
      <c r="K79" s="42"/>
    </row>
    <row r="80" spans="2:11" s="41" customFormat="1" ht="136.4" customHeight="1">
      <c r="B80" s="42">
        <v>46</v>
      </c>
      <c r="C80" s="137" t="s">
        <v>133</v>
      </c>
      <c r="D80" s="137"/>
      <c r="E80" s="137"/>
      <c r="F80" s="138" t="s">
        <v>93</v>
      </c>
      <c r="G80" s="138"/>
      <c r="H80" s="32" t="s">
        <v>14</v>
      </c>
      <c r="I80" s="44">
        <f>+J103</f>
        <v>0</v>
      </c>
      <c r="J80" s="45"/>
      <c r="K80" s="42"/>
    </row>
    <row r="81" spans="2:11" s="41" customFormat="1" ht="168" customHeight="1">
      <c r="B81" s="42">
        <v>47</v>
      </c>
      <c r="C81" s="137" t="s">
        <v>76</v>
      </c>
      <c r="D81" s="137"/>
      <c r="E81" s="137"/>
      <c r="F81" s="138" t="s">
        <v>77</v>
      </c>
      <c r="G81" s="138"/>
      <c r="H81" s="32" t="s">
        <v>59</v>
      </c>
      <c r="I81" s="44"/>
      <c r="J81" s="45"/>
      <c r="K81" s="42">
        <v>0</v>
      </c>
    </row>
    <row r="82" spans="2:11" s="41" customFormat="1" ht="176.4" customHeight="1">
      <c r="B82" s="42">
        <v>48</v>
      </c>
      <c r="C82" s="137" t="s">
        <v>134</v>
      </c>
      <c r="D82" s="137"/>
      <c r="E82" s="137"/>
      <c r="F82" s="146" t="s">
        <v>70</v>
      </c>
      <c r="G82" s="147"/>
      <c r="H82" s="31" t="s">
        <v>135</v>
      </c>
      <c r="I82" s="47"/>
      <c r="J82" s="47"/>
      <c r="K82" s="47"/>
    </row>
    <row r="83" spans="2:11" s="41" customFormat="1" ht="162.65" customHeight="1">
      <c r="B83" s="42">
        <v>49</v>
      </c>
      <c r="C83" s="145" t="s">
        <v>74</v>
      </c>
      <c r="D83" s="145"/>
      <c r="E83" s="145"/>
      <c r="F83" s="146" t="s">
        <v>136</v>
      </c>
      <c r="G83" s="147"/>
      <c r="H83" s="31" t="s">
        <v>12</v>
      </c>
      <c r="I83" s="31"/>
      <c r="J83" s="31"/>
      <c r="K83" s="31"/>
    </row>
    <row r="84" spans="2:11" s="41" customFormat="1" ht="196.4" customHeight="1">
      <c r="B84" s="42">
        <v>50</v>
      </c>
      <c r="C84" s="145" t="s">
        <v>82</v>
      </c>
      <c r="D84" s="145"/>
      <c r="E84" s="145"/>
      <c r="F84" s="146" t="s">
        <v>95</v>
      </c>
      <c r="G84" s="147"/>
      <c r="H84" s="31" t="s">
        <v>135</v>
      </c>
      <c r="I84" s="31"/>
      <c r="J84" s="31"/>
      <c r="K84" s="31"/>
    </row>
    <row r="85" spans="2:11" s="41" customFormat="1" ht="23">
      <c r="B85" s="149" t="s">
        <v>137</v>
      </c>
      <c r="C85" s="150"/>
      <c r="D85" s="151"/>
      <c r="E85" s="48" t="s">
        <v>138</v>
      </c>
      <c r="F85" s="48"/>
      <c r="G85" s="48" t="s">
        <v>139</v>
      </c>
      <c r="H85" s="48" t="s">
        <v>140</v>
      </c>
      <c r="I85" s="46" t="s">
        <v>141</v>
      </c>
      <c r="J85" s="48" t="s">
        <v>4</v>
      </c>
      <c r="K85" s="48" t="s">
        <v>3</v>
      </c>
    </row>
    <row r="86" spans="2:11" s="41" customFormat="1" ht="23">
      <c r="B86" s="46"/>
      <c r="C86" s="46"/>
      <c r="D86" s="46"/>
      <c r="E86" s="48"/>
      <c r="F86" s="48"/>
      <c r="G86" s="48"/>
      <c r="H86" s="48"/>
      <c r="I86" s="46"/>
      <c r="J86" s="48"/>
      <c r="K86" s="48"/>
    </row>
    <row r="87" spans="2:11" s="41" customFormat="1" ht="14.4" customHeight="1">
      <c r="B87" s="49"/>
      <c r="C87" s="46"/>
      <c r="D87" s="46"/>
      <c r="E87" s="48"/>
      <c r="F87" s="48"/>
      <c r="G87" s="48"/>
      <c r="H87" s="48"/>
      <c r="I87" s="46"/>
      <c r="J87" s="48"/>
      <c r="K87" s="48"/>
    </row>
    <row r="88" spans="2:11" s="41" customFormat="1" ht="23">
      <c r="B88" s="143" t="s">
        <v>142</v>
      </c>
      <c r="C88" s="143"/>
      <c r="D88" s="143"/>
      <c r="E88" s="143"/>
      <c r="F88" s="50"/>
      <c r="G88" s="50"/>
      <c r="H88" s="50"/>
      <c r="I88" s="43"/>
      <c r="J88" s="49"/>
      <c r="K88" s="48"/>
    </row>
    <row r="89" spans="2:11" s="41" customFormat="1" ht="23">
      <c r="B89" s="148" t="s">
        <v>120</v>
      </c>
      <c r="C89" s="148"/>
      <c r="D89" s="148"/>
      <c r="E89" s="46">
        <v>0</v>
      </c>
      <c r="F89" s="50"/>
      <c r="G89" s="43"/>
      <c r="H89" s="43"/>
      <c r="I89" s="51"/>
      <c r="J89" s="52">
        <f>I89*H89*G89*E89</f>
        <v>0</v>
      </c>
      <c r="K89" s="48"/>
    </row>
    <row r="90" spans="2:11" s="41" customFormat="1" ht="23">
      <c r="B90" s="152" t="s">
        <v>143</v>
      </c>
      <c r="C90" s="152"/>
      <c r="D90" s="152"/>
      <c r="E90" s="40"/>
      <c r="F90" s="50"/>
      <c r="G90" s="50"/>
      <c r="H90" s="50"/>
      <c r="I90" s="51"/>
      <c r="J90" s="52">
        <f>SUM(J89:J89)</f>
        <v>0</v>
      </c>
      <c r="K90" s="43" t="s">
        <v>17</v>
      </c>
    </row>
    <row r="91" spans="2:11" s="41" customFormat="1" ht="23">
      <c r="B91" s="43"/>
      <c r="C91" s="53"/>
      <c r="D91" s="43"/>
      <c r="E91" s="40"/>
      <c r="F91" s="50"/>
      <c r="G91" s="50"/>
      <c r="H91" s="50"/>
      <c r="I91" s="51"/>
      <c r="J91" s="43"/>
      <c r="K91" s="43"/>
    </row>
    <row r="92" spans="2:11" s="41" customFormat="1">
      <c r="B92" s="33"/>
      <c r="C92" s="32"/>
      <c r="D92" s="32"/>
      <c r="E92" s="34"/>
      <c r="F92" s="34"/>
      <c r="G92" s="34"/>
      <c r="H92" s="34"/>
      <c r="I92" s="32"/>
      <c r="J92" s="34"/>
      <c r="K92" s="33"/>
    </row>
    <row r="93" spans="2:11" s="41" customFormat="1">
      <c r="B93" s="155" t="s">
        <v>305</v>
      </c>
      <c r="C93" s="155"/>
      <c r="D93" s="155"/>
      <c r="E93" s="54"/>
      <c r="F93" s="54"/>
      <c r="G93" s="34"/>
      <c r="H93" s="34"/>
      <c r="I93" s="32"/>
      <c r="J93" s="34"/>
      <c r="K93" s="33"/>
    </row>
    <row r="94" spans="2:11" s="41" customFormat="1">
      <c r="B94" s="154" t="s">
        <v>144</v>
      </c>
      <c r="C94" s="154"/>
      <c r="D94" s="154"/>
      <c r="E94" s="55"/>
      <c r="F94" s="55"/>
      <c r="G94" s="34"/>
      <c r="H94" s="34"/>
      <c r="I94" s="32"/>
      <c r="J94" s="56">
        <f>+J21</f>
        <v>0</v>
      </c>
      <c r="K94" s="33"/>
    </row>
    <row r="95" spans="2:11" s="41" customFormat="1">
      <c r="B95" s="154" t="s">
        <v>145</v>
      </c>
      <c r="C95" s="154"/>
      <c r="D95" s="154"/>
      <c r="E95" s="55"/>
      <c r="F95" s="55"/>
      <c r="G95" s="34"/>
      <c r="H95" s="34"/>
      <c r="I95" s="32"/>
      <c r="J95" s="56">
        <v>0</v>
      </c>
      <c r="K95" s="33"/>
    </row>
    <row r="96" spans="2:11" s="41" customFormat="1">
      <c r="B96" s="153" t="s">
        <v>143</v>
      </c>
      <c r="C96" s="153"/>
      <c r="D96" s="153"/>
      <c r="E96" s="55"/>
      <c r="F96" s="55"/>
      <c r="G96" s="34"/>
      <c r="H96" s="34"/>
      <c r="I96" s="32"/>
      <c r="J96" s="56">
        <f>SUM(J94:J95)</f>
        <v>0</v>
      </c>
      <c r="K96" s="32"/>
    </row>
    <row r="97" spans="1:30" s="41" customFormat="1">
      <c r="B97" s="153" t="s">
        <v>143</v>
      </c>
      <c r="C97" s="153"/>
      <c r="D97" s="153"/>
      <c r="E97" s="55"/>
      <c r="F97" s="55"/>
      <c r="G97" s="34"/>
      <c r="H97" s="34"/>
      <c r="I97" s="32"/>
      <c r="J97" s="56">
        <f>ROUND(J96,0)</f>
        <v>0</v>
      </c>
      <c r="K97" s="32" t="s">
        <v>10</v>
      </c>
    </row>
    <row r="98" spans="1:30" s="41" customFormat="1">
      <c r="B98" s="155"/>
      <c r="C98" s="155"/>
      <c r="D98" s="155"/>
      <c r="E98" s="24"/>
      <c r="F98" s="34"/>
      <c r="G98" s="34"/>
      <c r="H98" s="34"/>
      <c r="I98" s="39"/>
      <c r="J98" s="32"/>
      <c r="K98" s="32"/>
    </row>
    <row r="99" spans="1:30" s="41" customFormat="1">
      <c r="B99" s="155" t="s">
        <v>309</v>
      </c>
      <c r="C99" s="155"/>
      <c r="D99" s="155"/>
      <c r="E99" s="54"/>
      <c r="F99" s="54"/>
      <c r="G99" s="34"/>
      <c r="H99" s="34"/>
      <c r="I99" s="32"/>
      <c r="J99" s="34"/>
      <c r="K99" s="33"/>
    </row>
    <row r="100" spans="1:30" s="41" customFormat="1">
      <c r="B100" s="154" t="s">
        <v>144</v>
      </c>
      <c r="C100" s="154"/>
      <c r="D100" s="154"/>
      <c r="E100" s="55"/>
      <c r="F100" s="55"/>
      <c r="G100" s="34"/>
      <c r="H100" s="34"/>
      <c r="I100" s="32"/>
      <c r="J100" s="56">
        <f>+J22</f>
        <v>0</v>
      </c>
      <c r="K100" s="33"/>
    </row>
    <row r="101" spans="1:30" s="41" customFormat="1">
      <c r="B101" s="154" t="s">
        <v>145</v>
      </c>
      <c r="C101" s="154"/>
      <c r="D101" s="154"/>
      <c r="E101" s="55"/>
      <c r="F101" s="55"/>
      <c r="G101" s="34"/>
      <c r="H101" s="34"/>
      <c r="I101" s="32"/>
      <c r="J101" s="56">
        <f>+J100*0.1</f>
        <v>0</v>
      </c>
      <c r="K101" s="33"/>
    </row>
    <row r="102" spans="1:30" s="41" customFormat="1">
      <c r="B102" s="153" t="s">
        <v>143</v>
      </c>
      <c r="C102" s="153"/>
      <c r="D102" s="153"/>
      <c r="E102" s="55"/>
      <c r="F102" s="55"/>
      <c r="G102" s="34"/>
      <c r="H102" s="34"/>
      <c r="I102" s="32"/>
      <c r="J102" s="56">
        <f>SUM(J100:J101)</f>
        <v>0</v>
      </c>
      <c r="K102" s="32"/>
    </row>
    <row r="103" spans="1:30" s="41" customFormat="1">
      <c r="B103" s="153" t="s">
        <v>143</v>
      </c>
      <c r="C103" s="153"/>
      <c r="D103" s="153"/>
      <c r="E103" s="55"/>
      <c r="F103" s="55"/>
      <c r="G103" s="34"/>
      <c r="H103" s="34"/>
      <c r="I103" s="32"/>
      <c r="J103" s="56">
        <f>ROUND(J102,0)</f>
        <v>0</v>
      </c>
      <c r="K103" s="32" t="s">
        <v>21</v>
      </c>
    </row>
    <row r="104" spans="1:30" s="41" customFormat="1">
      <c r="B104" s="154"/>
      <c r="C104" s="154"/>
      <c r="D104" s="154"/>
      <c r="E104" s="24"/>
      <c r="F104" s="24"/>
      <c r="G104" s="34"/>
      <c r="H104" s="34"/>
      <c r="I104" s="32"/>
      <c r="J104" s="56"/>
    </row>
    <row r="105" spans="1:30" s="41" customFormat="1">
      <c r="B105" s="154"/>
      <c r="C105" s="154"/>
      <c r="D105" s="154"/>
      <c r="E105" s="24"/>
      <c r="F105" s="24"/>
      <c r="G105" s="141"/>
      <c r="H105" s="141"/>
      <c r="I105" s="141"/>
      <c r="J105" s="56"/>
      <c r="K105" s="33"/>
    </row>
    <row r="106" spans="1:30" s="41" customFormat="1">
      <c r="B106" s="154"/>
      <c r="C106" s="154"/>
      <c r="D106" s="154"/>
      <c r="E106" s="54"/>
      <c r="F106" s="54"/>
      <c r="G106" s="54"/>
      <c r="H106" s="34"/>
      <c r="I106" s="32"/>
      <c r="J106" s="56"/>
      <c r="K106" s="33"/>
    </row>
    <row r="107" spans="1:30">
      <c r="B107" s="33"/>
      <c r="C107" s="32"/>
      <c r="D107" s="32"/>
      <c r="E107" s="34"/>
      <c r="F107" s="34"/>
      <c r="G107" s="34"/>
      <c r="H107" s="34"/>
      <c r="I107" s="32"/>
      <c r="J107" s="34"/>
      <c r="K107" s="34"/>
    </row>
    <row r="108" spans="1:30">
      <c r="B108" s="155"/>
      <c r="C108" s="155"/>
      <c r="D108" s="155"/>
      <c r="E108" s="24"/>
      <c r="F108" s="24"/>
      <c r="G108" s="34"/>
      <c r="H108" s="34"/>
      <c r="I108" s="32"/>
      <c r="J108" s="34"/>
      <c r="K108" s="34"/>
    </row>
    <row r="109" spans="1:30">
      <c r="B109" s="154"/>
      <c r="C109" s="154"/>
      <c r="D109" s="154"/>
      <c r="E109" s="24"/>
      <c r="F109" s="24"/>
      <c r="G109" s="141"/>
      <c r="H109" s="141"/>
      <c r="I109" s="141"/>
      <c r="J109" s="56"/>
      <c r="K109" s="32"/>
    </row>
    <row r="110" spans="1:30" s="34" customFormat="1">
      <c r="A110" s="58"/>
      <c r="B110" s="33"/>
      <c r="C110" s="32"/>
      <c r="D110" s="32"/>
      <c r="I110" s="32"/>
      <c r="J110" s="56"/>
      <c r="L110" s="23"/>
      <c r="M110" s="23"/>
      <c r="N110" s="23"/>
      <c r="O110" s="23"/>
      <c r="P110" s="23"/>
      <c r="Q110" s="23"/>
      <c r="R110" s="23"/>
      <c r="S110" s="23"/>
      <c r="T110" s="23"/>
      <c r="U110" s="23"/>
      <c r="V110" s="23"/>
      <c r="W110" s="23"/>
      <c r="X110" s="23"/>
      <c r="Y110" s="23"/>
      <c r="Z110" s="23"/>
      <c r="AA110" s="23"/>
      <c r="AB110" s="23"/>
      <c r="AC110" s="23"/>
      <c r="AD110" s="23"/>
    </row>
    <row r="111" spans="1:30" s="34" customFormat="1">
      <c r="A111" s="58"/>
      <c r="B111" s="33"/>
      <c r="C111" s="32"/>
      <c r="D111" s="32"/>
      <c r="I111" s="32"/>
      <c r="J111" s="56"/>
      <c r="K111" s="32"/>
      <c r="L111" s="23"/>
      <c r="M111" s="23"/>
      <c r="N111" s="23"/>
      <c r="O111" s="23"/>
      <c r="P111" s="23"/>
      <c r="Q111" s="23"/>
      <c r="R111" s="23"/>
      <c r="S111" s="23"/>
      <c r="T111" s="23"/>
      <c r="U111" s="23"/>
      <c r="V111" s="23"/>
      <c r="W111" s="23"/>
      <c r="X111" s="23"/>
      <c r="Y111" s="23"/>
      <c r="Z111" s="23"/>
      <c r="AA111" s="23"/>
      <c r="AB111" s="23"/>
      <c r="AC111" s="23"/>
      <c r="AD111" s="23"/>
    </row>
    <row r="112" spans="1:30">
      <c r="J112" s="56"/>
    </row>
  </sheetData>
  <mergeCells count="137">
    <mergeCell ref="B109:D109"/>
    <mergeCell ref="G109:I109"/>
    <mergeCell ref="B103:D103"/>
    <mergeCell ref="B104:D104"/>
    <mergeCell ref="B105:D105"/>
    <mergeCell ref="G105:I105"/>
    <mergeCell ref="B106:D106"/>
    <mergeCell ref="B108:D108"/>
    <mergeCell ref="B97:D97"/>
    <mergeCell ref="B98:D98"/>
    <mergeCell ref="B99:D99"/>
    <mergeCell ref="B100:D100"/>
    <mergeCell ref="B101:D101"/>
    <mergeCell ref="B102:D102"/>
    <mergeCell ref="B89:D89"/>
    <mergeCell ref="B90:D90"/>
    <mergeCell ref="B93:D93"/>
    <mergeCell ref="B94:D94"/>
    <mergeCell ref="B95:D95"/>
    <mergeCell ref="B96:D96"/>
    <mergeCell ref="C83:E83"/>
    <mergeCell ref="F83:G83"/>
    <mergeCell ref="C84:E84"/>
    <mergeCell ref="F84:G84"/>
    <mergeCell ref="B85:D85"/>
    <mergeCell ref="B88:E88"/>
    <mergeCell ref="C80:E80"/>
    <mergeCell ref="F80:G80"/>
    <mergeCell ref="C81:E81"/>
    <mergeCell ref="F81:G81"/>
    <mergeCell ref="C82:E82"/>
    <mergeCell ref="F82:G82"/>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8:E38"/>
    <mergeCell ref="F38:G38"/>
    <mergeCell ref="C39:E39"/>
    <mergeCell ref="F39:G39"/>
    <mergeCell ref="C40:E40"/>
    <mergeCell ref="F40:G40"/>
    <mergeCell ref="C35:E35"/>
    <mergeCell ref="F35:G35"/>
    <mergeCell ref="C36:E36"/>
    <mergeCell ref="F36:G36"/>
    <mergeCell ref="C37:E37"/>
    <mergeCell ref="F37:G37"/>
    <mergeCell ref="B15:K15"/>
    <mergeCell ref="C25:D25"/>
    <mergeCell ref="C26:D26"/>
    <mergeCell ref="C27:D27"/>
    <mergeCell ref="B32:J32"/>
    <mergeCell ref="C34:E34"/>
    <mergeCell ref="F34:G34"/>
    <mergeCell ref="E9:K9"/>
    <mergeCell ref="B13:B14"/>
    <mergeCell ref="C13:C14"/>
    <mergeCell ref="D13:D14"/>
    <mergeCell ref="E13:E14"/>
    <mergeCell ref="G13:I13"/>
    <mergeCell ref="J13:J14"/>
    <mergeCell ref="K13:K14"/>
  </mergeCell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0A3738-E340-4B32-B039-113F5A112CC8}">
  <sheetPr>
    <tabColor rgb="FFFFFF00"/>
  </sheetPr>
  <dimension ref="A2:AD112"/>
  <sheetViews>
    <sheetView topLeftCell="A28" zoomScale="66" workbookViewId="0">
      <selection activeCell="H37" sqref="H37"/>
    </sheetView>
  </sheetViews>
  <sheetFormatPr defaultColWidth="8.90625" defaultRowHeight="21.5"/>
  <cols>
    <col min="1" max="1" width="8.90625" style="23"/>
    <col min="2" max="2" width="29.90625" style="22" customWidth="1"/>
    <col min="3" max="3" width="21.90625" style="21" customWidth="1"/>
    <col min="4" max="4" width="23.453125" style="21" customWidth="1"/>
    <col min="5" max="5" width="47.08984375" style="23" customWidth="1"/>
    <col min="6" max="6" width="14.90625" style="23" customWidth="1"/>
    <col min="7" max="7" width="12.90625" style="23" customWidth="1"/>
    <col min="8" max="8" width="13.54296875" style="23" customWidth="1"/>
    <col min="9" max="9" width="14.90625" style="23" customWidth="1"/>
    <col min="10" max="10" width="19.90625" style="23" customWidth="1"/>
    <col min="11" max="11" width="35" style="22" customWidth="1"/>
    <col min="12" max="16384" width="8.90625" style="23"/>
  </cols>
  <sheetData>
    <row r="2" spans="2:11" ht="42" customHeight="1">
      <c r="B2" s="24" t="s">
        <v>99</v>
      </c>
      <c r="C2" s="36" t="s">
        <v>251</v>
      </c>
    </row>
    <row r="3" spans="2:11" ht="21" customHeight="1">
      <c r="B3" s="24" t="s">
        <v>100</v>
      </c>
      <c r="C3" s="25"/>
      <c r="E3" s="23" t="s">
        <v>331</v>
      </c>
      <c r="F3" s="23">
        <f>2*10</f>
        <v>20</v>
      </c>
    </row>
    <row r="4" spans="2:11" ht="21" customHeight="1">
      <c r="B4" s="24" t="s">
        <v>101</v>
      </c>
      <c r="C4" s="32" t="s">
        <v>216</v>
      </c>
    </row>
    <row r="5" spans="2:11" ht="21" customHeight="1">
      <c r="B5" s="24" t="s">
        <v>102</v>
      </c>
      <c r="C5" s="25" t="s">
        <v>330</v>
      </c>
    </row>
    <row r="6" spans="2:11" ht="21" customHeight="1">
      <c r="B6" s="24" t="s">
        <v>103</v>
      </c>
      <c r="C6" s="25"/>
    </row>
    <row r="7" spans="2:11" ht="21" customHeight="1">
      <c r="B7" s="24" t="s">
        <v>104</v>
      </c>
      <c r="C7" s="25">
        <v>2</v>
      </c>
    </row>
    <row r="8" spans="2:11" ht="21" customHeight="1">
      <c r="B8" s="24" t="s">
        <v>105</v>
      </c>
      <c r="C8" s="25" t="s">
        <v>317</v>
      </c>
    </row>
    <row r="9" spans="2:11" ht="41.4" customHeight="1">
      <c r="B9" s="26" t="s">
        <v>106</v>
      </c>
      <c r="C9" s="25">
        <f>C7+1</f>
        <v>3</v>
      </c>
      <c r="E9" s="135"/>
      <c r="F9" s="135"/>
      <c r="G9" s="135"/>
      <c r="H9" s="135"/>
      <c r="I9" s="135"/>
      <c r="J9" s="135"/>
      <c r="K9" s="135"/>
    </row>
    <row r="10" spans="2:11" ht="21" customHeight="1">
      <c r="B10" s="24" t="s">
        <v>107</v>
      </c>
      <c r="C10" s="25" t="s">
        <v>217</v>
      </c>
      <c r="J10" s="27"/>
    </row>
    <row r="11" spans="2:11" ht="21" customHeight="1">
      <c r="B11" s="24" t="s">
        <v>108</v>
      </c>
      <c r="C11" s="25" t="s">
        <v>218</v>
      </c>
    </row>
    <row r="12" spans="2:11">
      <c r="B12" s="28"/>
      <c r="C12" s="29"/>
    </row>
    <row r="13" spans="2:11" ht="15" customHeight="1">
      <c r="B13" s="136" t="s">
        <v>109</v>
      </c>
      <c r="C13" s="136" t="s">
        <v>110</v>
      </c>
      <c r="D13" s="136" t="s">
        <v>111</v>
      </c>
      <c r="E13" s="136" t="s">
        <v>112</v>
      </c>
      <c r="F13" s="30"/>
      <c r="G13" s="136" t="s">
        <v>113</v>
      </c>
      <c r="H13" s="136"/>
      <c r="I13" s="136"/>
      <c r="J13" s="136" t="s">
        <v>114</v>
      </c>
      <c r="K13" s="136" t="s">
        <v>115</v>
      </c>
    </row>
    <row r="14" spans="2:11" ht="15" customHeight="1">
      <c r="B14" s="136"/>
      <c r="C14" s="136"/>
      <c r="D14" s="136"/>
      <c r="E14" s="136"/>
      <c r="F14" s="30" t="s">
        <v>116</v>
      </c>
      <c r="G14" s="30" t="s">
        <v>117</v>
      </c>
      <c r="H14" s="30" t="s">
        <v>118</v>
      </c>
      <c r="I14" s="30" t="s">
        <v>119</v>
      </c>
      <c r="J14" s="136"/>
      <c r="K14" s="136"/>
    </row>
    <row r="15" spans="2:11" ht="18.649999999999999" customHeight="1">
      <c r="B15" s="132" t="s">
        <v>120</v>
      </c>
      <c r="C15" s="132"/>
      <c r="D15" s="132"/>
      <c r="E15" s="132"/>
      <c r="F15" s="132"/>
      <c r="G15" s="132"/>
      <c r="H15" s="132"/>
      <c r="I15" s="132"/>
      <c r="J15" s="132"/>
      <c r="K15" s="132"/>
    </row>
    <row r="16" spans="2:11">
      <c r="B16" s="31"/>
      <c r="C16" s="32"/>
      <c r="D16" s="32"/>
      <c r="E16" s="32"/>
      <c r="F16" s="32"/>
      <c r="G16" s="32"/>
      <c r="H16" s="32"/>
      <c r="I16" s="33"/>
      <c r="J16" s="32"/>
      <c r="K16" s="32"/>
    </row>
    <row r="17" spans="2:11">
      <c r="B17" s="33"/>
      <c r="C17" s="32"/>
      <c r="D17" s="32"/>
      <c r="E17" s="34"/>
      <c r="F17" s="32"/>
      <c r="G17" s="32"/>
      <c r="H17" s="34"/>
      <c r="I17" s="34"/>
      <c r="J17" s="32"/>
      <c r="K17" s="33"/>
    </row>
    <row r="18" spans="2:11">
      <c r="B18" s="33"/>
      <c r="C18" s="32"/>
      <c r="D18" s="32"/>
      <c r="E18" s="34"/>
      <c r="F18" s="32"/>
      <c r="G18" s="32"/>
      <c r="H18" s="34"/>
      <c r="I18" s="34"/>
      <c r="J18" s="32"/>
      <c r="K18" s="33"/>
    </row>
    <row r="19" spans="2:11">
      <c r="B19" s="33"/>
      <c r="C19" s="32"/>
      <c r="D19" s="32"/>
      <c r="E19" s="34"/>
      <c r="F19" s="32"/>
      <c r="G19" s="32"/>
      <c r="H19" s="34"/>
      <c r="I19" s="34"/>
      <c r="J19" s="32"/>
      <c r="K19" s="33"/>
    </row>
    <row r="20" spans="2:11" ht="22.5" customHeight="1">
      <c r="B20" s="35" t="s">
        <v>121</v>
      </c>
      <c r="C20" s="25"/>
      <c r="D20" s="25"/>
      <c r="E20" s="36"/>
      <c r="F20" s="36"/>
      <c r="G20" s="37"/>
      <c r="H20" s="34"/>
      <c r="I20" s="30"/>
      <c r="J20" s="38"/>
      <c r="K20" s="33"/>
    </row>
    <row r="21" spans="2:11" ht="22.5" customHeight="1">
      <c r="B21" s="35"/>
      <c r="C21" s="36" t="s">
        <v>31</v>
      </c>
      <c r="D21" s="31"/>
      <c r="E21" s="36"/>
      <c r="F21" s="36"/>
      <c r="G21" s="37"/>
      <c r="H21" s="34"/>
      <c r="I21" s="25" t="s">
        <v>10</v>
      </c>
      <c r="J21" s="38">
        <f>+J16</f>
        <v>0</v>
      </c>
      <c r="K21" s="33"/>
    </row>
    <row r="22" spans="2:11" ht="22.5" customHeight="1">
      <c r="B22" s="35"/>
      <c r="C22" s="78" t="s">
        <v>225</v>
      </c>
      <c r="D22" s="33"/>
      <c r="E22" s="31"/>
      <c r="F22" s="31"/>
      <c r="G22" s="32"/>
      <c r="H22" s="32"/>
      <c r="I22" s="25" t="s">
        <v>14</v>
      </c>
      <c r="J22" s="38">
        <f>+J17</f>
        <v>0</v>
      </c>
      <c r="K22" s="33"/>
    </row>
    <row r="23" spans="2:11" ht="22.5" customHeight="1">
      <c r="B23" s="35"/>
      <c r="C23" s="78"/>
      <c r="D23" s="33"/>
      <c r="E23" s="31"/>
      <c r="F23" s="31"/>
      <c r="G23" s="32"/>
      <c r="H23" s="32"/>
      <c r="I23" s="25"/>
      <c r="J23" s="38"/>
      <c r="K23" s="33"/>
    </row>
    <row r="24" spans="2:11" ht="22.5" customHeight="1">
      <c r="B24" s="35"/>
      <c r="C24" s="78"/>
      <c r="D24" s="33"/>
      <c r="E24" s="31"/>
      <c r="F24" s="31"/>
      <c r="G24" s="32"/>
      <c r="H24" s="32"/>
      <c r="I24" s="25"/>
      <c r="J24" s="38"/>
      <c r="K24" s="33"/>
    </row>
    <row r="25" spans="2:11" ht="22.5" customHeight="1">
      <c r="B25" s="35"/>
      <c r="C25" s="139"/>
      <c r="D25" s="139"/>
      <c r="E25" s="31"/>
      <c r="F25" s="31"/>
      <c r="G25" s="32"/>
      <c r="H25" s="32"/>
      <c r="I25" s="25"/>
      <c r="J25" s="38"/>
      <c r="K25" s="33"/>
    </row>
    <row r="26" spans="2:11" ht="22.5" customHeight="1">
      <c r="B26" s="35"/>
      <c r="C26" s="134"/>
      <c r="D26" s="134"/>
      <c r="E26" s="31"/>
      <c r="F26" s="31"/>
      <c r="G26" s="32"/>
      <c r="H26" s="32"/>
      <c r="I26" s="25"/>
      <c r="J26" s="38"/>
      <c r="K26" s="33"/>
    </row>
    <row r="27" spans="2:11" ht="22.5" customHeight="1">
      <c r="B27" s="33"/>
      <c r="C27" s="141"/>
      <c r="D27" s="141"/>
      <c r="E27" s="34"/>
      <c r="F27" s="34"/>
      <c r="G27" s="34"/>
      <c r="H27" s="34"/>
      <c r="I27" s="34"/>
      <c r="J27" s="38"/>
      <c r="K27" s="33"/>
    </row>
    <row r="28" spans="2:11" ht="21.65" customHeight="1">
      <c r="B28" s="33"/>
      <c r="C28" s="34"/>
      <c r="D28" s="34"/>
      <c r="E28" s="34"/>
      <c r="F28" s="34"/>
      <c r="G28" s="34"/>
      <c r="H28" s="34"/>
      <c r="I28" s="34"/>
      <c r="J28" s="38"/>
      <c r="K28" s="39"/>
    </row>
    <row r="29" spans="2:11" ht="21.65" customHeight="1">
      <c r="B29" s="31"/>
      <c r="C29" s="34"/>
      <c r="D29" s="34"/>
      <c r="E29" s="34"/>
      <c r="F29" s="34"/>
      <c r="G29" s="34"/>
      <c r="H29" s="34"/>
      <c r="I29" s="34"/>
      <c r="J29" s="38"/>
      <c r="K29" s="39"/>
    </row>
    <row r="30" spans="2:11">
      <c r="B30" s="31"/>
      <c r="C30" s="31"/>
      <c r="D30" s="31"/>
      <c r="E30" s="31"/>
      <c r="F30" s="31"/>
      <c r="G30" s="34"/>
      <c r="H30" s="34"/>
      <c r="I30" s="34"/>
      <c r="J30" s="39"/>
      <c r="K30" s="33"/>
    </row>
    <row r="31" spans="2:11">
      <c r="B31" s="33"/>
      <c r="C31" s="32"/>
      <c r="D31" s="32"/>
      <c r="E31" s="34"/>
      <c r="F31" s="34"/>
      <c r="G31" s="34"/>
      <c r="H31" s="34"/>
      <c r="I31" s="34"/>
      <c r="J31" s="34"/>
      <c r="K31" s="33"/>
    </row>
    <row r="32" spans="2:11" ht="23">
      <c r="B32" s="142" t="s">
        <v>122</v>
      </c>
      <c r="C32" s="142"/>
      <c r="D32" s="142"/>
      <c r="E32" s="142"/>
      <c r="F32" s="142"/>
      <c r="G32" s="142"/>
      <c r="H32" s="142"/>
      <c r="I32" s="142"/>
      <c r="J32" s="142"/>
      <c r="K32" s="33"/>
    </row>
    <row r="33" spans="2:11">
      <c r="B33" s="32"/>
      <c r="C33" s="32"/>
      <c r="D33" s="32"/>
      <c r="E33" s="34"/>
      <c r="F33" s="34"/>
      <c r="G33" s="34"/>
      <c r="H33" s="34"/>
      <c r="I33" s="34"/>
      <c r="J33" s="34"/>
      <c r="K33" s="33"/>
    </row>
    <row r="34" spans="2:11" s="41" customFormat="1" ht="29.15" customHeight="1">
      <c r="B34" s="36" t="s">
        <v>0</v>
      </c>
      <c r="C34" s="140" t="s">
        <v>1</v>
      </c>
      <c r="D34" s="140"/>
      <c r="E34" s="140"/>
      <c r="F34" s="140" t="s">
        <v>2</v>
      </c>
      <c r="G34" s="140"/>
      <c r="H34" s="25" t="s">
        <v>3</v>
      </c>
      <c r="I34" s="25" t="s">
        <v>4</v>
      </c>
      <c r="J34" s="25" t="s">
        <v>123</v>
      </c>
      <c r="K34" s="25" t="s">
        <v>124</v>
      </c>
    </row>
    <row r="35" spans="2:11" s="41" customFormat="1" ht="162" customHeight="1">
      <c r="B35" s="42">
        <v>1</v>
      </c>
      <c r="C35" s="137" t="s">
        <v>183</v>
      </c>
      <c r="D35" s="137"/>
      <c r="E35" s="137"/>
      <c r="F35" s="138" t="s">
        <v>7</v>
      </c>
      <c r="G35" s="138"/>
      <c r="H35" s="43" t="s">
        <v>125</v>
      </c>
      <c r="I35" s="44">
        <v>1</v>
      </c>
      <c r="J35" s="45"/>
      <c r="K35" s="42"/>
    </row>
    <row r="36" spans="2:11" s="41" customFormat="1" ht="209.5" customHeight="1">
      <c r="B36" s="42">
        <v>2</v>
      </c>
      <c r="C36" s="137" t="s">
        <v>184</v>
      </c>
      <c r="D36" s="137"/>
      <c r="E36" s="137"/>
      <c r="F36" s="138" t="s">
        <v>9</v>
      </c>
      <c r="G36" s="138"/>
      <c r="H36" s="42" t="s">
        <v>10</v>
      </c>
      <c r="I36" s="42"/>
      <c r="J36" s="45"/>
      <c r="K36" s="42"/>
    </row>
    <row r="37" spans="2:11" s="41" customFormat="1" ht="236.5" customHeight="1">
      <c r="B37" s="42">
        <v>3</v>
      </c>
      <c r="C37" s="137" t="s">
        <v>185</v>
      </c>
      <c r="D37" s="137"/>
      <c r="E37" s="137"/>
      <c r="F37" s="138" t="s">
        <v>11</v>
      </c>
      <c r="G37" s="138"/>
      <c r="H37" s="42" t="s">
        <v>12</v>
      </c>
      <c r="I37" s="42"/>
      <c r="J37" s="45"/>
      <c r="K37" s="42"/>
    </row>
    <row r="38" spans="2:11" s="41" customFormat="1" ht="195" customHeight="1">
      <c r="B38" s="42">
        <v>4</v>
      </c>
      <c r="C38" s="137" t="s">
        <v>186</v>
      </c>
      <c r="D38" s="137"/>
      <c r="E38" s="137"/>
      <c r="F38" s="138" t="s">
        <v>13</v>
      </c>
      <c r="G38" s="138"/>
      <c r="H38" s="42" t="s">
        <v>14</v>
      </c>
      <c r="I38" s="42"/>
      <c r="J38" s="45"/>
      <c r="K38" s="42"/>
    </row>
    <row r="39" spans="2:11" s="41" customFormat="1" ht="88.4" customHeight="1">
      <c r="B39" s="42">
        <v>5</v>
      </c>
      <c r="C39" s="137" t="s">
        <v>187</v>
      </c>
      <c r="D39" s="137"/>
      <c r="E39" s="137"/>
      <c r="F39" s="138" t="s">
        <v>15</v>
      </c>
      <c r="G39" s="138"/>
      <c r="H39" s="42" t="s">
        <v>10</v>
      </c>
      <c r="I39" s="44">
        <v>0</v>
      </c>
      <c r="J39" s="45"/>
      <c r="K39" s="42"/>
    </row>
    <row r="40" spans="2:11" s="41" customFormat="1" ht="272.5" customHeight="1">
      <c r="B40" s="42">
        <v>6</v>
      </c>
      <c r="C40" s="137" t="s">
        <v>188</v>
      </c>
      <c r="D40" s="137"/>
      <c r="E40" s="137"/>
      <c r="F40" s="138" t="s">
        <v>16</v>
      </c>
      <c r="G40" s="138"/>
      <c r="H40" s="43" t="s">
        <v>17</v>
      </c>
      <c r="I40" s="44"/>
      <c r="J40" s="45"/>
      <c r="K40" s="42"/>
    </row>
    <row r="41" spans="2:11" s="41" customFormat="1" ht="192" customHeight="1">
      <c r="B41" s="42">
        <v>7</v>
      </c>
      <c r="C41" s="137" t="s">
        <v>189</v>
      </c>
      <c r="D41" s="137"/>
      <c r="E41" s="137"/>
      <c r="F41" s="138" t="s">
        <v>18</v>
      </c>
      <c r="G41" s="138"/>
      <c r="H41" s="43" t="s">
        <v>19</v>
      </c>
      <c r="I41" s="42"/>
      <c r="J41" s="45"/>
      <c r="K41" s="42"/>
    </row>
    <row r="42" spans="2:11" s="41" customFormat="1" ht="232.75" customHeight="1">
      <c r="B42" s="42">
        <v>8</v>
      </c>
      <c r="C42" s="137" t="s">
        <v>190</v>
      </c>
      <c r="D42" s="137"/>
      <c r="E42" s="137"/>
      <c r="F42" s="138" t="s">
        <v>182</v>
      </c>
      <c r="G42" s="138"/>
      <c r="H42" s="43" t="s">
        <v>21</v>
      </c>
      <c r="I42" s="42"/>
      <c r="J42" s="45"/>
      <c r="K42" s="42"/>
    </row>
    <row r="43" spans="2:11" s="41" customFormat="1" ht="292.5" customHeight="1">
      <c r="B43" s="42">
        <v>9</v>
      </c>
      <c r="C43" s="137" t="s">
        <v>191</v>
      </c>
      <c r="D43" s="137"/>
      <c r="E43" s="137"/>
      <c r="F43" s="138" t="s">
        <v>22</v>
      </c>
      <c r="G43" s="138"/>
      <c r="H43" s="43" t="s">
        <v>23</v>
      </c>
      <c r="I43" s="42"/>
      <c r="J43" s="45"/>
      <c r="K43" s="42"/>
    </row>
    <row r="44" spans="2:11" s="41" customFormat="1" ht="262.64999999999998" customHeight="1">
      <c r="B44" s="42">
        <v>10</v>
      </c>
      <c r="C44" s="137" t="s">
        <v>192</v>
      </c>
      <c r="D44" s="137"/>
      <c r="E44" s="137"/>
      <c r="F44" s="138" t="s">
        <v>24</v>
      </c>
      <c r="G44" s="138"/>
      <c r="H44" s="43" t="s">
        <v>23</v>
      </c>
      <c r="I44" s="42"/>
      <c r="J44" s="45"/>
      <c r="K44" s="42"/>
    </row>
    <row r="45" spans="2:11" s="41" customFormat="1" ht="249" customHeight="1">
      <c r="B45" s="42">
        <v>11</v>
      </c>
      <c r="C45" s="137" t="s">
        <v>193</v>
      </c>
      <c r="D45" s="137"/>
      <c r="E45" s="137"/>
      <c r="F45" s="138" t="s">
        <v>25</v>
      </c>
      <c r="G45" s="138"/>
      <c r="H45" s="43" t="s">
        <v>23</v>
      </c>
      <c r="I45" s="42"/>
      <c r="J45" s="45"/>
      <c r="K45" s="42"/>
    </row>
    <row r="46" spans="2:11" s="41" customFormat="1" ht="145.65" customHeight="1">
      <c r="B46" s="42">
        <v>12</v>
      </c>
      <c r="C46" s="137" t="s">
        <v>194</v>
      </c>
      <c r="D46" s="137"/>
      <c r="E46" s="137"/>
      <c r="F46" s="138" t="s">
        <v>26</v>
      </c>
      <c r="G46" s="138"/>
      <c r="H46" s="43" t="s">
        <v>23</v>
      </c>
      <c r="I46" s="42"/>
      <c r="J46" s="45"/>
      <c r="K46" s="42"/>
    </row>
    <row r="47" spans="2:11" s="41" customFormat="1" ht="282.64999999999998" customHeight="1">
      <c r="B47" s="42">
        <v>13</v>
      </c>
      <c r="C47" s="137" t="s">
        <v>195</v>
      </c>
      <c r="D47" s="137"/>
      <c r="E47" s="137"/>
      <c r="F47" s="138" t="s">
        <v>27</v>
      </c>
      <c r="G47" s="138"/>
      <c r="H47" s="43" t="s">
        <v>23</v>
      </c>
      <c r="I47" s="42"/>
      <c r="J47" s="45"/>
      <c r="K47" s="42"/>
    </row>
    <row r="48" spans="2:11" s="41" customFormat="1" ht="166.75" customHeight="1">
      <c r="B48" s="42">
        <v>14</v>
      </c>
      <c r="C48" s="137" t="s">
        <v>196</v>
      </c>
      <c r="D48" s="137"/>
      <c r="E48" s="137"/>
      <c r="F48" s="138" t="s">
        <v>28</v>
      </c>
      <c r="G48" s="138"/>
      <c r="H48" s="43" t="s">
        <v>23</v>
      </c>
      <c r="I48" s="42"/>
      <c r="J48" s="45"/>
      <c r="K48" s="42"/>
    </row>
    <row r="49" spans="2:11" s="41" customFormat="1" ht="270.64999999999998" customHeight="1">
      <c r="B49" s="42">
        <v>15</v>
      </c>
      <c r="C49" s="137" t="s">
        <v>197</v>
      </c>
      <c r="D49" s="137"/>
      <c r="E49" s="137"/>
      <c r="F49" s="138" t="s">
        <v>29</v>
      </c>
      <c r="G49" s="138"/>
      <c r="H49" s="42" t="s">
        <v>10</v>
      </c>
      <c r="I49" s="42"/>
      <c r="J49" s="45"/>
      <c r="K49" s="42"/>
    </row>
    <row r="50" spans="2:11" s="41" customFormat="1" ht="200.5" customHeight="1">
      <c r="B50" s="42">
        <v>16</v>
      </c>
      <c r="C50" s="137" t="s">
        <v>198</v>
      </c>
      <c r="D50" s="137"/>
      <c r="E50" s="137"/>
      <c r="F50" s="138" t="s">
        <v>30</v>
      </c>
      <c r="G50" s="138"/>
      <c r="H50" s="42"/>
      <c r="I50" s="42"/>
      <c r="J50" s="45"/>
      <c r="K50" s="42"/>
    </row>
    <row r="51" spans="2:11" s="41" customFormat="1" ht="52.75" customHeight="1">
      <c r="B51" s="42">
        <v>17</v>
      </c>
      <c r="C51" s="143" t="s">
        <v>126</v>
      </c>
      <c r="D51" s="143"/>
      <c r="E51" s="143"/>
      <c r="F51" s="138" t="s">
        <v>127</v>
      </c>
      <c r="G51" s="138"/>
      <c r="H51" s="46"/>
      <c r="I51" s="42"/>
      <c r="J51" s="45"/>
      <c r="K51" s="42"/>
    </row>
    <row r="52" spans="2:11" s="41" customFormat="1" ht="87" customHeight="1">
      <c r="B52" s="42">
        <v>18</v>
      </c>
      <c r="C52" s="137" t="s">
        <v>199</v>
      </c>
      <c r="D52" s="137"/>
      <c r="E52" s="137"/>
      <c r="F52" s="138" t="s">
        <v>31</v>
      </c>
      <c r="G52" s="138"/>
      <c r="H52" s="42" t="s">
        <v>10</v>
      </c>
      <c r="I52" s="42"/>
      <c r="J52" s="45"/>
      <c r="K52" s="42"/>
    </row>
    <row r="53" spans="2:11" s="41" customFormat="1" ht="163.4" customHeight="1">
      <c r="B53" s="42">
        <v>19</v>
      </c>
      <c r="C53" s="137" t="s">
        <v>200</v>
      </c>
      <c r="D53" s="137"/>
      <c r="E53" s="137"/>
      <c r="F53" s="138" t="s">
        <v>32</v>
      </c>
      <c r="G53" s="138"/>
      <c r="H53" s="42" t="s">
        <v>10</v>
      </c>
      <c r="I53" s="44"/>
      <c r="J53" s="45"/>
      <c r="K53" s="32"/>
    </row>
    <row r="54" spans="2:11" s="41" customFormat="1" ht="122.4" customHeight="1">
      <c r="B54" s="42">
        <v>20</v>
      </c>
      <c r="C54" s="137" t="s">
        <v>201</v>
      </c>
      <c r="D54" s="137"/>
      <c r="E54" s="137"/>
      <c r="F54" s="138" t="s">
        <v>33</v>
      </c>
      <c r="G54" s="138"/>
      <c r="H54" s="42" t="s">
        <v>10</v>
      </c>
      <c r="I54" s="44">
        <f>+J97</f>
        <v>0</v>
      </c>
      <c r="J54" s="45"/>
      <c r="K54" s="42"/>
    </row>
    <row r="55" spans="2:11" s="41" customFormat="1" ht="103.75" customHeight="1">
      <c r="B55" s="42">
        <v>21</v>
      </c>
      <c r="C55" s="137" t="s">
        <v>202</v>
      </c>
      <c r="D55" s="137"/>
      <c r="E55" s="137"/>
      <c r="F55" s="138" t="s">
        <v>34</v>
      </c>
      <c r="G55" s="138"/>
      <c r="H55" s="42" t="s">
        <v>10</v>
      </c>
      <c r="I55" s="44">
        <f>+J106</f>
        <v>0</v>
      </c>
      <c r="J55" s="45"/>
      <c r="K55" s="42"/>
    </row>
    <row r="56" spans="2:11" s="41" customFormat="1" ht="214.75" customHeight="1">
      <c r="B56" s="42">
        <v>22</v>
      </c>
      <c r="C56" s="137" t="s">
        <v>203</v>
      </c>
      <c r="D56" s="137"/>
      <c r="E56" s="137"/>
      <c r="F56" s="138" t="s">
        <v>35</v>
      </c>
      <c r="G56" s="138"/>
      <c r="H56" s="42" t="s">
        <v>10</v>
      </c>
      <c r="I56" s="42"/>
      <c r="J56" s="45"/>
      <c r="K56" s="42"/>
    </row>
    <row r="57" spans="2:11" s="41" customFormat="1" ht="32.15" customHeight="1">
      <c r="B57" s="42">
        <v>23</v>
      </c>
      <c r="C57" s="143" t="s">
        <v>128</v>
      </c>
      <c r="D57" s="143"/>
      <c r="E57" s="143"/>
      <c r="F57" s="138"/>
      <c r="G57" s="138"/>
      <c r="H57" s="35"/>
      <c r="I57" s="42"/>
      <c r="J57" s="45"/>
      <c r="K57" s="42"/>
    </row>
    <row r="58" spans="2:11" s="41" customFormat="1" ht="64.400000000000006" customHeight="1">
      <c r="B58" s="42">
        <v>24</v>
      </c>
      <c r="C58" s="137" t="s">
        <v>204</v>
      </c>
      <c r="D58" s="137"/>
      <c r="E58" s="137"/>
      <c r="F58" s="138" t="s">
        <v>36</v>
      </c>
      <c r="G58" s="138"/>
      <c r="H58" s="42"/>
      <c r="I58" s="42"/>
      <c r="J58" s="45"/>
      <c r="K58" s="33"/>
    </row>
    <row r="59" spans="2:11" s="41" customFormat="1" ht="102.65" customHeight="1">
      <c r="B59" s="42">
        <v>25</v>
      </c>
      <c r="C59" s="137" t="s">
        <v>205</v>
      </c>
      <c r="D59" s="137"/>
      <c r="E59" s="137"/>
      <c r="F59" s="138" t="s">
        <v>37</v>
      </c>
      <c r="G59" s="138"/>
      <c r="H59" s="43" t="s">
        <v>23</v>
      </c>
      <c r="I59" s="44"/>
      <c r="J59" s="45"/>
      <c r="K59" s="32"/>
    </row>
    <row r="60" spans="2:11" s="41" customFormat="1" ht="216.65" customHeight="1">
      <c r="B60" s="42">
        <v>26</v>
      </c>
      <c r="C60" s="137" t="s">
        <v>206</v>
      </c>
      <c r="D60" s="137"/>
      <c r="E60" s="137"/>
      <c r="F60" s="138" t="s">
        <v>38</v>
      </c>
      <c r="G60" s="138"/>
      <c r="H60" s="43" t="s">
        <v>23</v>
      </c>
      <c r="I60" s="44">
        <v>0</v>
      </c>
      <c r="J60" s="45"/>
      <c r="K60" s="42"/>
    </row>
    <row r="61" spans="2:11" s="41" customFormat="1" ht="180.65" customHeight="1">
      <c r="B61" s="42">
        <v>27</v>
      </c>
      <c r="C61" s="137" t="s">
        <v>207</v>
      </c>
      <c r="D61" s="137"/>
      <c r="E61" s="137"/>
      <c r="F61" s="138" t="s">
        <v>39</v>
      </c>
      <c r="G61" s="138"/>
      <c r="H61" s="43" t="s">
        <v>23</v>
      </c>
      <c r="I61" s="42">
        <v>0</v>
      </c>
      <c r="J61" s="45"/>
      <c r="K61" s="42"/>
    </row>
    <row r="62" spans="2:11" s="41" customFormat="1" ht="153" customHeight="1">
      <c r="B62" s="42">
        <v>28</v>
      </c>
      <c r="C62" s="137" t="s">
        <v>40</v>
      </c>
      <c r="D62" s="137"/>
      <c r="E62" s="137"/>
      <c r="F62" s="138" t="s">
        <v>41</v>
      </c>
      <c r="G62" s="138"/>
      <c r="H62" s="43" t="s">
        <v>10</v>
      </c>
      <c r="I62" s="42"/>
      <c r="J62" s="45"/>
      <c r="K62" s="42"/>
    </row>
    <row r="63" spans="2:11" s="41" customFormat="1" ht="111.65" customHeight="1">
      <c r="B63" s="42">
        <v>29</v>
      </c>
      <c r="C63" s="137" t="s">
        <v>208</v>
      </c>
      <c r="D63" s="137"/>
      <c r="E63" s="137"/>
      <c r="F63" s="138" t="s">
        <v>42</v>
      </c>
      <c r="G63" s="138"/>
      <c r="H63" s="43" t="s">
        <v>10</v>
      </c>
      <c r="I63" s="44"/>
      <c r="J63" s="45"/>
      <c r="K63" s="42"/>
    </row>
    <row r="64" spans="2:11" s="41" customFormat="1" ht="241.75" customHeight="1">
      <c r="B64" s="42">
        <v>30</v>
      </c>
      <c r="C64" s="137" t="s">
        <v>209</v>
      </c>
      <c r="D64" s="137"/>
      <c r="E64" s="137"/>
      <c r="F64" s="138" t="s">
        <v>43</v>
      </c>
      <c r="G64" s="138"/>
      <c r="H64" s="43" t="s">
        <v>23</v>
      </c>
      <c r="I64" s="44"/>
      <c r="J64" s="45"/>
      <c r="K64" s="42"/>
    </row>
    <row r="65" spans="2:11" s="41" customFormat="1" ht="249" customHeight="1">
      <c r="B65" s="42">
        <v>31</v>
      </c>
      <c r="C65" s="137" t="s">
        <v>129</v>
      </c>
      <c r="D65" s="137"/>
      <c r="E65" s="137"/>
      <c r="F65" s="138" t="s">
        <v>44</v>
      </c>
      <c r="G65" s="138"/>
      <c r="H65" s="43" t="s">
        <v>45</v>
      </c>
      <c r="I65" s="44"/>
      <c r="J65" s="45"/>
      <c r="K65" s="42"/>
    </row>
    <row r="66" spans="2:11" s="41" customFormat="1" ht="138" customHeight="1">
      <c r="B66" s="42">
        <v>32</v>
      </c>
      <c r="C66" s="137" t="s">
        <v>210</v>
      </c>
      <c r="D66" s="137"/>
      <c r="E66" s="137"/>
      <c r="F66" s="138" t="s">
        <v>46</v>
      </c>
      <c r="G66" s="138"/>
      <c r="H66" s="43" t="s">
        <v>47</v>
      </c>
      <c r="I66" s="44"/>
      <c r="J66" s="45"/>
      <c r="K66" s="42"/>
    </row>
    <row r="67" spans="2:11" s="41" customFormat="1" ht="166.75" customHeight="1">
      <c r="B67" s="42">
        <v>33</v>
      </c>
      <c r="C67" s="137" t="s">
        <v>211</v>
      </c>
      <c r="D67" s="137"/>
      <c r="E67" s="137"/>
      <c r="F67" s="138" t="s">
        <v>48</v>
      </c>
      <c r="G67" s="138"/>
      <c r="H67" s="43" t="s">
        <v>45</v>
      </c>
      <c r="I67" s="44"/>
      <c r="J67" s="45"/>
      <c r="K67" s="42"/>
    </row>
    <row r="68" spans="2:11" s="41" customFormat="1" ht="165" customHeight="1">
      <c r="B68" s="42">
        <v>34</v>
      </c>
      <c r="C68" s="137" t="s">
        <v>212</v>
      </c>
      <c r="D68" s="137"/>
      <c r="E68" s="137"/>
      <c r="F68" s="138" t="s">
        <v>49</v>
      </c>
      <c r="G68" s="138"/>
      <c r="H68" s="43" t="s">
        <v>21</v>
      </c>
      <c r="I68" s="42"/>
      <c r="J68" s="45"/>
      <c r="K68" s="42"/>
    </row>
    <row r="69" spans="2:11" s="41" customFormat="1" ht="409.5" customHeight="1">
      <c r="B69" s="42">
        <v>35</v>
      </c>
      <c r="C69" s="137" t="s">
        <v>213</v>
      </c>
      <c r="D69" s="137"/>
      <c r="E69" s="137"/>
      <c r="F69" s="138" t="s">
        <v>50</v>
      </c>
      <c r="G69" s="138"/>
      <c r="H69" s="43" t="s">
        <v>17</v>
      </c>
      <c r="I69" s="42"/>
      <c r="J69" s="45"/>
      <c r="K69" s="42"/>
    </row>
    <row r="70" spans="2:11" s="41" customFormat="1" ht="201" customHeight="1">
      <c r="B70" s="42">
        <v>36</v>
      </c>
      <c r="C70" s="137" t="s">
        <v>214</v>
      </c>
      <c r="D70" s="137"/>
      <c r="E70" s="137"/>
      <c r="F70" s="138" t="s">
        <v>51</v>
      </c>
      <c r="G70" s="138"/>
      <c r="H70" s="42" t="s">
        <v>14</v>
      </c>
      <c r="I70" s="42"/>
      <c r="J70" s="45"/>
      <c r="K70" s="42"/>
    </row>
    <row r="71" spans="2:11" s="41" customFormat="1" ht="201" customHeight="1">
      <c r="B71" s="42">
        <v>37</v>
      </c>
      <c r="C71" s="137" t="s">
        <v>215</v>
      </c>
      <c r="D71" s="137"/>
      <c r="E71" s="137"/>
      <c r="F71" s="138" t="s">
        <v>52</v>
      </c>
      <c r="G71" s="138"/>
      <c r="H71" s="42" t="s">
        <v>14</v>
      </c>
      <c r="I71" s="42"/>
      <c r="J71" s="45"/>
      <c r="K71" s="42"/>
    </row>
    <row r="72" spans="2:11" s="41" customFormat="1" ht="141" customHeight="1">
      <c r="B72" s="42">
        <v>38</v>
      </c>
      <c r="C72" s="137" t="s">
        <v>53</v>
      </c>
      <c r="D72" s="137"/>
      <c r="E72" s="137"/>
      <c r="F72" s="144" t="s">
        <v>54</v>
      </c>
      <c r="G72" s="144"/>
      <c r="H72" s="42" t="s">
        <v>14</v>
      </c>
      <c r="I72" s="39"/>
      <c r="J72" s="45"/>
      <c r="K72" s="42"/>
    </row>
    <row r="73" spans="2:11" s="41" customFormat="1" ht="228.65" customHeight="1">
      <c r="B73" s="42">
        <v>39</v>
      </c>
      <c r="C73" s="137" t="s">
        <v>55</v>
      </c>
      <c r="D73" s="137"/>
      <c r="E73" s="137"/>
      <c r="F73" s="144" t="s">
        <v>56</v>
      </c>
      <c r="G73" s="144"/>
      <c r="H73" s="42" t="s">
        <v>14</v>
      </c>
      <c r="I73" s="39"/>
      <c r="J73" s="45"/>
      <c r="K73" s="42"/>
    </row>
    <row r="74" spans="2:11" s="41" customFormat="1" ht="228.65" customHeight="1">
      <c r="B74" s="42">
        <v>40</v>
      </c>
      <c r="C74" s="145" t="s">
        <v>130</v>
      </c>
      <c r="D74" s="145"/>
      <c r="E74" s="145"/>
      <c r="F74" s="144" t="s">
        <v>58</v>
      </c>
      <c r="G74" s="144"/>
      <c r="H74" s="42" t="s">
        <v>59</v>
      </c>
      <c r="I74" s="39"/>
      <c r="J74" s="45"/>
      <c r="K74" s="42"/>
    </row>
    <row r="75" spans="2:11" s="41" customFormat="1" ht="228.65" customHeight="1">
      <c r="B75" s="42">
        <v>41</v>
      </c>
      <c r="C75" s="137" t="s">
        <v>60</v>
      </c>
      <c r="D75" s="137"/>
      <c r="E75" s="137"/>
      <c r="F75" s="138" t="s">
        <v>61</v>
      </c>
      <c r="G75" s="138"/>
      <c r="H75" s="32" t="s">
        <v>62</v>
      </c>
      <c r="I75" s="42"/>
      <c r="J75" s="45"/>
      <c r="K75" s="42"/>
    </row>
    <row r="76" spans="2:11" s="41" customFormat="1" ht="201" customHeight="1">
      <c r="B76" s="42">
        <v>42</v>
      </c>
      <c r="C76" s="145" t="s">
        <v>63</v>
      </c>
      <c r="D76" s="145"/>
      <c r="E76" s="145"/>
      <c r="F76" s="138" t="s">
        <v>64</v>
      </c>
      <c r="G76" s="138"/>
      <c r="H76" s="32" t="s">
        <v>62</v>
      </c>
      <c r="I76" s="42"/>
      <c r="J76" s="45"/>
      <c r="K76" s="42"/>
    </row>
    <row r="77" spans="2:11" s="41" customFormat="1" ht="145.65" customHeight="1">
      <c r="B77" s="42">
        <v>43</v>
      </c>
      <c r="C77" s="137" t="s">
        <v>131</v>
      </c>
      <c r="D77" s="137"/>
      <c r="E77" s="137"/>
      <c r="F77" s="138" t="s">
        <v>64</v>
      </c>
      <c r="G77" s="138"/>
      <c r="H77" s="32" t="s">
        <v>23</v>
      </c>
      <c r="I77" s="42"/>
      <c r="J77" s="45"/>
      <c r="K77" s="42"/>
    </row>
    <row r="78" spans="2:11" s="41" customFormat="1" ht="161.5" customHeight="1">
      <c r="B78" s="42">
        <v>44</v>
      </c>
      <c r="C78" s="137" t="s">
        <v>132</v>
      </c>
      <c r="D78" s="137"/>
      <c r="E78" s="137"/>
      <c r="F78" s="138" t="s">
        <v>67</v>
      </c>
      <c r="G78" s="138"/>
      <c r="H78" s="32" t="s">
        <v>14</v>
      </c>
      <c r="I78" s="42"/>
      <c r="J78" s="45"/>
      <c r="K78" s="42"/>
    </row>
    <row r="79" spans="2:11" s="41" customFormat="1" ht="161.5" customHeight="1">
      <c r="B79" s="42">
        <v>45</v>
      </c>
      <c r="C79" s="137" t="s">
        <v>72</v>
      </c>
      <c r="D79" s="137"/>
      <c r="E79" s="137"/>
      <c r="F79" s="138" t="s">
        <v>73</v>
      </c>
      <c r="G79" s="138"/>
      <c r="H79" s="32" t="s">
        <v>68</v>
      </c>
      <c r="I79" s="44">
        <f>+J111</f>
        <v>0</v>
      </c>
      <c r="J79" s="45"/>
      <c r="K79" s="42"/>
    </row>
    <row r="80" spans="2:11" s="41" customFormat="1" ht="136.4" customHeight="1">
      <c r="B80" s="42">
        <v>46</v>
      </c>
      <c r="C80" s="137" t="s">
        <v>133</v>
      </c>
      <c r="D80" s="137"/>
      <c r="E80" s="137"/>
      <c r="F80" s="138" t="s">
        <v>93</v>
      </c>
      <c r="G80" s="138"/>
      <c r="H80" s="32" t="s">
        <v>14</v>
      </c>
      <c r="I80" s="44">
        <f>+J103</f>
        <v>0</v>
      </c>
      <c r="J80" s="45"/>
      <c r="K80" s="42"/>
    </row>
    <row r="81" spans="2:11" s="41" customFormat="1" ht="168" customHeight="1">
      <c r="B81" s="42">
        <v>47</v>
      </c>
      <c r="C81" s="137" t="s">
        <v>76</v>
      </c>
      <c r="D81" s="137"/>
      <c r="E81" s="137"/>
      <c r="F81" s="138" t="s">
        <v>77</v>
      </c>
      <c r="G81" s="138"/>
      <c r="H81" s="32" t="s">
        <v>59</v>
      </c>
      <c r="I81" s="44"/>
      <c r="J81" s="45"/>
      <c r="K81" s="42">
        <v>0</v>
      </c>
    </row>
    <row r="82" spans="2:11" s="41" customFormat="1" ht="176.4" customHeight="1">
      <c r="B82" s="42">
        <v>48</v>
      </c>
      <c r="C82" s="137" t="s">
        <v>134</v>
      </c>
      <c r="D82" s="137"/>
      <c r="E82" s="137"/>
      <c r="F82" s="146" t="s">
        <v>70</v>
      </c>
      <c r="G82" s="147"/>
      <c r="H82" s="31" t="s">
        <v>135</v>
      </c>
      <c r="I82" s="47"/>
      <c r="J82" s="47"/>
      <c r="K82" s="47"/>
    </row>
    <row r="83" spans="2:11" s="41" customFormat="1" ht="162.65" customHeight="1">
      <c r="B83" s="42">
        <v>49</v>
      </c>
      <c r="C83" s="145" t="s">
        <v>74</v>
      </c>
      <c r="D83" s="145"/>
      <c r="E83" s="145"/>
      <c r="F83" s="146" t="s">
        <v>136</v>
      </c>
      <c r="G83" s="147"/>
      <c r="H83" s="31" t="s">
        <v>12</v>
      </c>
      <c r="I83" s="31"/>
      <c r="J83" s="31"/>
      <c r="K83" s="31"/>
    </row>
    <row r="84" spans="2:11" s="41" customFormat="1" ht="196.4" customHeight="1">
      <c r="B84" s="42">
        <v>50</v>
      </c>
      <c r="C84" s="145" t="s">
        <v>82</v>
      </c>
      <c r="D84" s="145"/>
      <c r="E84" s="145"/>
      <c r="F84" s="146" t="s">
        <v>95</v>
      </c>
      <c r="G84" s="147"/>
      <c r="H84" s="31" t="s">
        <v>135</v>
      </c>
      <c r="I84" s="31"/>
      <c r="J84" s="31"/>
      <c r="K84" s="31"/>
    </row>
    <row r="85" spans="2:11" s="41" customFormat="1" ht="23">
      <c r="B85" s="149" t="s">
        <v>137</v>
      </c>
      <c r="C85" s="150"/>
      <c r="D85" s="151"/>
      <c r="E85" s="48" t="s">
        <v>138</v>
      </c>
      <c r="F85" s="48"/>
      <c r="G85" s="48" t="s">
        <v>139</v>
      </c>
      <c r="H85" s="48" t="s">
        <v>140</v>
      </c>
      <c r="I85" s="46" t="s">
        <v>141</v>
      </c>
      <c r="J85" s="48" t="s">
        <v>4</v>
      </c>
      <c r="K85" s="48" t="s">
        <v>3</v>
      </c>
    </row>
    <row r="86" spans="2:11" s="41" customFormat="1" ht="23">
      <c r="B86" s="46"/>
      <c r="C86" s="46"/>
      <c r="D86" s="46"/>
      <c r="E86" s="48"/>
      <c r="F86" s="48"/>
      <c r="G86" s="48"/>
      <c r="H86" s="48"/>
      <c r="I86" s="46"/>
      <c r="J86" s="48"/>
      <c r="K86" s="48"/>
    </row>
    <row r="87" spans="2:11" s="41" customFormat="1" ht="14.4" customHeight="1">
      <c r="B87" s="49"/>
      <c r="C87" s="46"/>
      <c r="D87" s="46"/>
      <c r="E87" s="48"/>
      <c r="F87" s="48"/>
      <c r="G87" s="48"/>
      <c r="H87" s="48"/>
      <c r="I87" s="46"/>
      <c r="J87" s="48"/>
      <c r="K87" s="48"/>
    </row>
    <row r="88" spans="2:11" s="41" customFormat="1" ht="23">
      <c r="B88" s="143" t="s">
        <v>142</v>
      </c>
      <c r="C88" s="143"/>
      <c r="D88" s="143"/>
      <c r="E88" s="143"/>
      <c r="F88" s="50"/>
      <c r="G88" s="50"/>
      <c r="H88" s="50"/>
      <c r="I88" s="43"/>
      <c r="J88" s="49"/>
      <c r="K88" s="48"/>
    </row>
    <row r="89" spans="2:11" s="41" customFormat="1" ht="23">
      <c r="B89" s="148" t="s">
        <v>120</v>
      </c>
      <c r="C89" s="148"/>
      <c r="D89" s="148"/>
      <c r="E89" s="46">
        <v>0</v>
      </c>
      <c r="F89" s="50"/>
      <c r="G89" s="43"/>
      <c r="H89" s="43"/>
      <c r="I89" s="51"/>
      <c r="J89" s="52">
        <f>I89*H89*G89*E89</f>
        <v>0</v>
      </c>
      <c r="K89" s="48"/>
    </row>
    <row r="90" spans="2:11" s="41" customFormat="1" ht="23">
      <c r="B90" s="152" t="s">
        <v>143</v>
      </c>
      <c r="C90" s="152"/>
      <c r="D90" s="152"/>
      <c r="E90" s="40"/>
      <c r="F90" s="50"/>
      <c r="G90" s="50"/>
      <c r="H90" s="50"/>
      <c r="I90" s="51"/>
      <c r="J90" s="52">
        <f>SUM(J89:J89)</f>
        <v>0</v>
      </c>
      <c r="K90" s="43" t="s">
        <v>17</v>
      </c>
    </row>
    <row r="91" spans="2:11" s="41" customFormat="1" ht="23">
      <c r="B91" s="43"/>
      <c r="C91" s="53"/>
      <c r="D91" s="43"/>
      <c r="E91" s="40"/>
      <c r="F91" s="50"/>
      <c r="G91" s="50"/>
      <c r="H91" s="50"/>
      <c r="I91" s="51"/>
      <c r="J91" s="43"/>
      <c r="K91" s="43"/>
    </row>
    <row r="92" spans="2:11" s="41" customFormat="1">
      <c r="B92" s="33"/>
      <c r="C92" s="32"/>
      <c r="D92" s="32"/>
      <c r="E92" s="34"/>
      <c r="F92" s="34"/>
      <c r="G92" s="34"/>
      <c r="H92" s="34"/>
      <c r="I92" s="32"/>
      <c r="J92" s="34"/>
      <c r="K92" s="33"/>
    </row>
    <row r="93" spans="2:11" s="41" customFormat="1">
      <c r="B93" s="155" t="s">
        <v>305</v>
      </c>
      <c r="C93" s="155"/>
      <c r="D93" s="155"/>
      <c r="E93" s="54"/>
      <c r="F93" s="54"/>
      <c r="G93" s="34"/>
      <c r="H93" s="34"/>
      <c r="I93" s="32"/>
      <c r="J93" s="34"/>
      <c r="K93" s="33"/>
    </row>
    <row r="94" spans="2:11" s="41" customFormat="1">
      <c r="B94" s="154" t="s">
        <v>144</v>
      </c>
      <c r="C94" s="154"/>
      <c r="D94" s="154"/>
      <c r="E94" s="55"/>
      <c r="F94" s="55"/>
      <c r="G94" s="34"/>
      <c r="H94" s="34"/>
      <c r="I94" s="32"/>
      <c r="J94" s="56">
        <f>+J21</f>
        <v>0</v>
      </c>
      <c r="K94" s="33"/>
    </row>
    <row r="95" spans="2:11" s="41" customFormat="1">
      <c r="B95" s="154" t="s">
        <v>145</v>
      </c>
      <c r="C95" s="154"/>
      <c r="D95" s="154"/>
      <c r="E95" s="55"/>
      <c r="F95" s="55"/>
      <c r="G95" s="34"/>
      <c r="H95" s="34"/>
      <c r="I95" s="32"/>
      <c r="J95" s="56">
        <v>0</v>
      </c>
      <c r="K95" s="33"/>
    </row>
    <row r="96" spans="2:11" s="41" customFormat="1">
      <c r="B96" s="153" t="s">
        <v>143</v>
      </c>
      <c r="C96" s="153"/>
      <c r="D96" s="153"/>
      <c r="E96" s="55"/>
      <c r="F96" s="55"/>
      <c r="G96" s="34"/>
      <c r="H96" s="34"/>
      <c r="I96" s="32"/>
      <c r="J96" s="56">
        <f>SUM(J94:J95)</f>
        <v>0</v>
      </c>
      <c r="K96" s="32"/>
    </row>
    <row r="97" spans="1:30" s="41" customFormat="1">
      <c r="B97" s="153" t="s">
        <v>143</v>
      </c>
      <c r="C97" s="153"/>
      <c r="D97" s="153"/>
      <c r="E97" s="55"/>
      <c r="F97" s="55"/>
      <c r="G97" s="34"/>
      <c r="H97" s="34"/>
      <c r="I97" s="32"/>
      <c r="J97" s="56">
        <f>ROUND(J96,0)</f>
        <v>0</v>
      </c>
      <c r="K97" s="32" t="s">
        <v>10</v>
      </c>
    </row>
    <row r="98" spans="1:30" s="41" customFormat="1">
      <c r="B98" s="155"/>
      <c r="C98" s="155"/>
      <c r="D98" s="155"/>
      <c r="E98" s="24"/>
      <c r="F98" s="34"/>
      <c r="G98" s="34"/>
      <c r="H98" s="34"/>
      <c r="I98" s="39"/>
      <c r="J98" s="32"/>
      <c r="K98" s="32"/>
    </row>
    <row r="99" spans="1:30" s="41" customFormat="1">
      <c r="B99" s="155" t="s">
        <v>309</v>
      </c>
      <c r="C99" s="155"/>
      <c r="D99" s="155"/>
      <c r="E99" s="54"/>
      <c r="F99" s="54"/>
      <c r="G99" s="34"/>
      <c r="H99" s="34"/>
      <c r="I99" s="32"/>
      <c r="J99" s="34"/>
      <c r="K99" s="33"/>
    </row>
    <row r="100" spans="1:30" s="41" customFormat="1">
      <c r="B100" s="154" t="s">
        <v>144</v>
      </c>
      <c r="C100" s="154"/>
      <c r="D100" s="154"/>
      <c r="E100" s="55"/>
      <c r="F100" s="55"/>
      <c r="G100" s="34"/>
      <c r="H100" s="34"/>
      <c r="I100" s="32"/>
      <c r="J100" s="56">
        <f>+J22</f>
        <v>0</v>
      </c>
      <c r="K100" s="33"/>
    </row>
    <row r="101" spans="1:30" s="41" customFormat="1">
      <c r="B101" s="154" t="s">
        <v>145</v>
      </c>
      <c r="C101" s="154"/>
      <c r="D101" s="154"/>
      <c r="E101" s="55"/>
      <c r="F101" s="55"/>
      <c r="G101" s="34"/>
      <c r="H101" s="34"/>
      <c r="I101" s="32"/>
      <c r="J101" s="56">
        <f>+J100*0.1</f>
        <v>0</v>
      </c>
      <c r="K101" s="33"/>
    </row>
    <row r="102" spans="1:30" s="41" customFormat="1">
      <c r="B102" s="153" t="s">
        <v>143</v>
      </c>
      <c r="C102" s="153"/>
      <c r="D102" s="153"/>
      <c r="E102" s="55"/>
      <c r="F102" s="55"/>
      <c r="G102" s="34"/>
      <c r="H102" s="34"/>
      <c r="I102" s="32"/>
      <c r="J102" s="56">
        <f>SUM(J100:J101)</f>
        <v>0</v>
      </c>
      <c r="K102" s="32"/>
    </row>
    <row r="103" spans="1:30" s="41" customFormat="1">
      <c r="B103" s="153" t="s">
        <v>143</v>
      </c>
      <c r="C103" s="153"/>
      <c r="D103" s="153"/>
      <c r="E103" s="55"/>
      <c r="F103" s="55"/>
      <c r="G103" s="34"/>
      <c r="H103" s="34"/>
      <c r="I103" s="32"/>
      <c r="J103" s="56">
        <f>ROUND(J102,0)</f>
        <v>0</v>
      </c>
      <c r="K103" s="32" t="s">
        <v>21</v>
      </c>
    </row>
    <row r="104" spans="1:30" s="41" customFormat="1">
      <c r="B104" s="154"/>
      <c r="C104" s="154"/>
      <c r="D104" s="154"/>
      <c r="E104" s="24"/>
      <c r="F104" s="24"/>
      <c r="G104" s="34"/>
      <c r="H104" s="34"/>
      <c r="I104" s="32"/>
      <c r="J104" s="56"/>
    </row>
    <row r="105" spans="1:30" s="41" customFormat="1">
      <c r="B105" s="154"/>
      <c r="C105" s="154"/>
      <c r="D105" s="154"/>
      <c r="E105" s="24"/>
      <c r="F105" s="24"/>
      <c r="G105" s="141"/>
      <c r="H105" s="141"/>
      <c r="I105" s="141"/>
      <c r="J105" s="56"/>
      <c r="K105" s="33"/>
    </row>
    <row r="106" spans="1:30" s="41" customFormat="1">
      <c r="B106" s="154"/>
      <c r="C106" s="154"/>
      <c r="D106" s="154"/>
      <c r="E106" s="54"/>
      <c r="F106" s="54"/>
      <c r="G106" s="54"/>
      <c r="H106" s="34"/>
      <c r="I106" s="32"/>
      <c r="J106" s="56"/>
      <c r="K106" s="33"/>
    </row>
    <row r="107" spans="1:30">
      <c r="B107" s="33"/>
      <c r="C107" s="32"/>
      <c r="D107" s="32"/>
      <c r="E107" s="34"/>
      <c r="F107" s="34"/>
      <c r="G107" s="34"/>
      <c r="H107" s="34"/>
      <c r="I107" s="32"/>
      <c r="J107" s="34"/>
      <c r="K107" s="34"/>
    </row>
    <row r="108" spans="1:30">
      <c r="B108" s="155"/>
      <c r="C108" s="155"/>
      <c r="D108" s="155"/>
      <c r="E108" s="24"/>
      <c r="F108" s="24"/>
      <c r="G108" s="34"/>
      <c r="H108" s="34"/>
      <c r="I108" s="32"/>
      <c r="J108" s="34"/>
      <c r="K108" s="34"/>
    </row>
    <row r="109" spans="1:30">
      <c r="B109" s="154"/>
      <c r="C109" s="154"/>
      <c r="D109" s="154"/>
      <c r="E109" s="24"/>
      <c r="F109" s="24"/>
      <c r="G109" s="141"/>
      <c r="H109" s="141"/>
      <c r="I109" s="141"/>
      <c r="J109" s="56"/>
      <c r="K109" s="32"/>
    </row>
    <row r="110" spans="1:30" s="34" customFormat="1">
      <c r="A110" s="58"/>
      <c r="B110" s="33"/>
      <c r="C110" s="32"/>
      <c r="D110" s="32"/>
      <c r="I110" s="32"/>
      <c r="J110" s="56"/>
      <c r="L110" s="23"/>
      <c r="M110" s="23"/>
      <c r="N110" s="23"/>
      <c r="O110" s="23"/>
      <c r="P110" s="23"/>
      <c r="Q110" s="23"/>
      <c r="R110" s="23"/>
      <c r="S110" s="23"/>
      <c r="T110" s="23"/>
      <c r="U110" s="23"/>
      <c r="V110" s="23"/>
      <c r="W110" s="23"/>
      <c r="X110" s="23"/>
      <c r="Y110" s="23"/>
      <c r="Z110" s="23"/>
      <c r="AA110" s="23"/>
      <c r="AB110" s="23"/>
      <c r="AC110" s="23"/>
      <c r="AD110" s="23"/>
    </row>
    <row r="111" spans="1:30" s="34" customFormat="1">
      <c r="A111" s="58"/>
      <c r="B111" s="33"/>
      <c r="C111" s="32"/>
      <c r="D111" s="32"/>
      <c r="I111" s="32"/>
      <c r="J111" s="56"/>
      <c r="K111" s="32"/>
      <c r="L111" s="23"/>
      <c r="M111" s="23"/>
      <c r="N111" s="23"/>
      <c r="O111" s="23"/>
      <c r="P111" s="23"/>
      <c r="Q111" s="23"/>
      <c r="R111" s="23"/>
      <c r="S111" s="23"/>
      <c r="T111" s="23"/>
      <c r="U111" s="23"/>
      <c r="V111" s="23"/>
      <c r="W111" s="23"/>
      <c r="X111" s="23"/>
      <c r="Y111" s="23"/>
      <c r="Z111" s="23"/>
      <c r="AA111" s="23"/>
      <c r="AB111" s="23"/>
      <c r="AC111" s="23"/>
      <c r="AD111" s="23"/>
    </row>
    <row r="112" spans="1:30">
      <c r="J112" s="56"/>
    </row>
  </sheetData>
  <mergeCells count="137">
    <mergeCell ref="B109:D109"/>
    <mergeCell ref="G109:I109"/>
    <mergeCell ref="B103:D103"/>
    <mergeCell ref="B104:D104"/>
    <mergeCell ref="B105:D105"/>
    <mergeCell ref="G105:I105"/>
    <mergeCell ref="B106:D106"/>
    <mergeCell ref="B108:D108"/>
    <mergeCell ref="B97:D97"/>
    <mergeCell ref="B98:D98"/>
    <mergeCell ref="B99:D99"/>
    <mergeCell ref="B100:D100"/>
    <mergeCell ref="B101:D101"/>
    <mergeCell ref="B102:D102"/>
    <mergeCell ref="B89:D89"/>
    <mergeCell ref="B90:D90"/>
    <mergeCell ref="B93:D93"/>
    <mergeCell ref="B94:D94"/>
    <mergeCell ref="B95:D95"/>
    <mergeCell ref="B96:D96"/>
    <mergeCell ref="C83:E83"/>
    <mergeCell ref="F83:G83"/>
    <mergeCell ref="C84:E84"/>
    <mergeCell ref="F84:G84"/>
    <mergeCell ref="B85:D85"/>
    <mergeCell ref="B88:E88"/>
    <mergeCell ref="C80:E80"/>
    <mergeCell ref="F80:G80"/>
    <mergeCell ref="C81:E81"/>
    <mergeCell ref="F81:G81"/>
    <mergeCell ref="C82:E82"/>
    <mergeCell ref="F82:G82"/>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8:E38"/>
    <mergeCell ref="F38:G38"/>
    <mergeCell ref="C39:E39"/>
    <mergeCell ref="F39:G39"/>
    <mergeCell ref="C40:E40"/>
    <mergeCell ref="F40:G40"/>
    <mergeCell ref="C35:E35"/>
    <mergeCell ref="F35:G35"/>
    <mergeCell ref="C36:E36"/>
    <mergeCell ref="F36:G36"/>
    <mergeCell ref="C37:E37"/>
    <mergeCell ref="F37:G37"/>
    <mergeCell ref="B15:K15"/>
    <mergeCell ref="C25:D25"/>
    <mergeCell ref="C26:D26"/>
    <mergeCell ref="C27:D27"/>
    <mergeCell ref="B32:J32"/>
    <mergeCell ref="C34:E34"/>
    <mergeCell ref="F34:G34"/>
    <mergeCell ref="E9:K9"/>
    <mergeCell ref="B13:B14"/>
    <mergeCell ref="C13:C14"/>
    <mergeCell ref="D13:D14"/>
    <mergeCell ref="E13:E14"/>
    <mergeCell ref="G13:I13"/>
    <mergeCell ref="J13:J14"/>
    <mergeCell ref="K13:K14"/>
  </mergeCell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995AD-2C0E-4E3B-AC8F-8EC1E2023A1C}">
  <sheetPr>
    <tabColor rgb="FFFFFF00"/>
  </sheetPr>
  <dimension ref="A2:AD112"/>
  <sheetViews>
    <sheetView topLeftCell="A22" zoomScale="66" workbookViewId="0">
      <selection activeCell="E9" sqref="E9:K9"/>
    </sheetView>
  </sheetViews>
  <sheetFormatPr defaultColWidth="8.90625" defaultRowHeight="21.5"/>
  <cols>
    <col min="1" max="1" width="8.90625" style="23"/>
    <col min="2" max="2" width="29.90625" style="22" customWidth="1"/>
    <col min="3" max="3" width="21.90625" style="21" customWidth="1"/>
    <col min="4" max="4" width="23.453125" style="21" customWidth="1"/>
    <col min="5" max="5" width="47.08984375" style="23" customWidth="1"/>
    <col min="6" max="6" width="14.90625" style="23" customWidth="1"/>
    <col min="7" max="7" width="12.90625" style="23" customWidth="1"/>
    <col min="8" max="8" width="13.54296875" style="23" customWidth="1"/>
    <col min="9" max="9" width="14.90625" style="23" customWidth="1"/>
    <col min="10" max="10" width="19.90625" style="23" customWidth="1"/>
    <col min="11" max="11" width="35" style="22" customWidth="1"/>
    <col min="12" max="16384" width="8.90625" style="23"/>
  </cols>
  <sheetData>
    <row r="2" spans="2:11" ht="42" customHeight="1">
      <c r="B2" s="24" t="s">
        <v>99</v>
      </c>
      <c r="C2" s="36" t="s">
        <v>251</v>
      </c>
    </row>
    <row r="3" spans="2:11" ht="21" customHeight="1">
      <c r="B3" s="24" t="s">
        <v>100</v>
      </c>
      <c r="C3" s="25"/>
      <c r="E3" s="23" t="s">
        <v>331</v>
      </c>
      <c r="F3" s="23">
        <f>2*10</f>
        <v>20</v>
      </c>
    </row>
    <row r="4" spans="2:11" ht="21" customHeight="1">
      <c r="B4" s="24" t="s">
        <v>101</v>
      </c>
      <c r="C4" s="32" t="s">
        <v>216</v>
      </c>
    </row>
    <row r="5" spans="2:11" ht="21" customHeight="1">
      <c r="B5" s="24" t="s">
        <v>102</v>
      </c>
      <c r="C5" s="25" t="s">
        <v>332</v>
      </c>
    </row>
    <row r="6" spans="2:11" ht="21" customHeight="1">
      <c r="B6" s="24" t="s">
        <v>103</v>
      </c>
      <c r="C6" s="25"/>
    </row>
    <row r="7" spans="2:11" ht="21" customHeight="1">
      <c r="B7" s="24" t="s">
        <v>104</v>
      </c>
      <c r="C7" s="25">
        <v>2</v>
      </c>
    </row>
    <row r="8" spans="2:11" ht="21" customHeight="1">
      <c r="B8" s="24" t="s">
        <v>105</v>
      </c>
      <c r="C8" s="25" t="s">
        <v>317</v>
      </c>
    </row>
    <row r="9" spans="2:11" ht="41.4" customHeight="1">
      <c r="B9" s="26" t="s">
        <v>106</v>
      </c>
      <c r="C9" s="25">
        <f>C7+1</f>
        <v>3</v>
      </c>
      <c r="E9" s="135"/>
      <c r="F9" s="135"/>
      <c r="G9" s="135"/>
      <c r="H9" s="135"/>
      <c r="I9" s="135"/>
      <c r="J9" s="135"/>
      <c r="K9" s="135"/>
    </row>
    <row r="10" spans="2:11" ht="21" customHeight="1">
      <c r="B10" s="24" t="s">
        <v>107</v>
      </c>
      <c r="C10" s="25" t="s">
        <v>217</v>
      </c>
      <c r="J10" s="27"/>
    </row>
    <row r="11" spans="2:11" ht="21" customHeight="1">
      <c r="B11" s="24" t="s">
        <v>108</v>
      </c>
      <c r="C11" s="25" t="s">
        <v>218</v>
      </c>
    </row>
    <row r="12" spans="2:11">
      <c r="B12" s="28"/>
      <c r="C12" s="29"/>
    </row>
    <row r="13" spans="2:11" ht="15" customHeight="1">
      <c r="B13" s="136" t="s">
        <v>109</v>
      </c>
      <c r="C13" s="136" t="s">
        <v>110</v>
      </c>
      <c r="D13" s="136" t="s">
        <v>111</v>
      </c>
      <c r="E13" s="136" t="s">
        <v>112</v>
      </c>
      <c r="F13" s="30"/>
      <c r="G13" s="136" t="s">
        <v>113</v>
      </c>
      <c r="H13" s="136"/>
      <c r="I13" s="136"/>
      <c r="J13" s="136" t="s">
        <v>114</v>
      </c>
      <c r="K13" s="136" t="s">
        <v>115</v>
      </c>
    </row>
    <row r="14" spans="2:11" ht="15" customHeight="1">
      <c r="B14" s="136"/>
      <c r="C14" s="136"/>
      <c r="D14" s="136"/>
      <c r="E14" s="136"/>
      <c r="F14" s="30" t="s">
        <v>116</v>
      </c>
      <c r="G14" s="30" t="s">
        <v>117</v>
      </c>
      <c r="H14" s="30" t="s">
        <v>118</v>
      </c>
      <c r="I14" s="30" t="s">
        <v>119</v>
      </c>
      <c r="J14" s="136"/>
      <c r="K14" s="136"/>
    </row>
    <row r="15" spans="2:11" ht="18.649999999999999" customHeight="1">
      <c r="B15" s="132" t="s">
        <v>120</v>
      </c>
      <c r="C15" s="132"/>
      <c r="D15" s="132"/>
      <c r="E15" s="132"/>
      <c r="F15" s="132"/>
      <c r="G15" s="132"/>
      <c r="H15" s="132"/>
      <c r="I15" s="132"/>
      <c r="J15" s="132"/>
      <c r="K15" s="132"/>
    </row>
    <row r="16" spans="2:11">
      <c r="B16" s="31"/>
      <c r="C16" s="32"/>
      <c r="D16" s="32"/>
      <c r="E16" s="32"/>
      <c r="F16" s="32"/>
      <c r="G16" s="32"/>
      <c r="H16" s="32"/>
      <c r="I16" s="33"/>
      <c r="J16" s="32"/>
      <c r="K16" s="32"/>
    </row>
    <row r="17" spans="2:11">
      <c r="B17" s="33"/>
      <c r="C17" s="32"/>
      <c r="D17" s="32"/>
      <c r="E17" s="34"/>
      <c r="F17" s="32"/>
      <c r="G17" s="32"/>
      <c r="H17" s="34"/>
      <c r="I17" s="34"/>
      <c r="J17" s="32"/>
      <c r="K17" s="33"/>
    </row>
    <row r="18" spans="2:11">
      <c r="B18" s="33"/>
      <c r="C18" s="32"/>
      <c r="D18" s="32"/>
      <c r="E18" s="34"/>
      <c r="F18" s="32"/>
      <c r="G18" s="32"/>
      <c r="H18" s="34"/>
      <c r="I18" s="34"/>
      <c r="J18" s="32"/>
      <c r="K18" s="33"/>
    </row>
    <row r="19" spans="2:11">
      <c r="B19" s="33"/>
      <c r="C19" s="32"/>
      <c r="D19" s="32"/>
      <c r="E19" s="34"/>
      <c r="F19" s="32"/>
      <c r="G19" s="32"/>
      <c r="H19" s="34"/>
      <c r="I19" s="34"/>
      <c r="J19" s="32"/>
      <c r="K19" s="33"/>
    </row>
    <row r="20" spans="2:11" ht="22.5" customHeight="1">
      <c r="B20" s="35" t="s">
        <v>121</v>
      </c>
      <c r="C20" s="25"/>
      <c r="D20" s="25"/>
      <c r="E20" s="36"/>
      <c r="F20" s="36"/>
      <c r="G20" s="37"/>
      <c r="H20" s="34"/>
      <c r="I20" s="30"/>
      <c r="J20" s="38"/>
      <c r="K20" s="33"/>
    </row>
    <row r="21" spans="2:11" ht="22.5" customHeight="1">
      <c r="B21" s="35"/>
      <c r="C21" s="36" t="s">
        <v>31</v>
      </c>
      <c r="D21" s="31"/>
      <c r="E21" s="36"/>
      <c r="F21" s="36"/>
      <c r="G21" s="37"/>
      <c r="H21" s="34"/>
      <c r="I21" s="25" t="s">
        <v>10</v>
      </c>
      <c r="J21" s="38">
        <f>+J16</f>
        <v>0</v>
      </c>
      <c r="K21" s="33"/>
    </row>
    <row r="22" spans="2:11" ht="22.5" customHeight="1">
      <c r="B22" s="35"/>
      <c r="C22" s="78" t="s">
        <v>225</v>
      </c>
      <c r="D22" s="33"/>
      <c r="E22" s="31"/>
      <c r="F22" s="31"/>
      <c r="G22" s="32"/>
      <c r="H22" s="32"/>
      <c r="I22" s="25" t="s">
        <v>14</v>
      </c>
      <c r="J22" s="38">
        <f>+J17</f>
        <v>0</v>
      </c>
      <c r="K22" s="33"/>
    </row>
    <row r="23" spans="2:11" ht="22.5" customHeight="1">
      <c r="B23" s="35"/>
      <c r="C23" s="78"/>
      <c r="D23" s="33"/>
      <c r="E23" s="31"/>
      <c r="F23" s="31"/>
      <c r="G23" s="32"/>
      <c r="H23" s="32"/>
      <c r="I23" s="25"/>
      <c r="J23" s="38"/>
      <c r="K23" s="33"/>
    </row>
    <row r="24" spans="2:11" ht="22.5" customHeight="1">
      <c r="B24" s="35"/>
      <c r="C24" s="78"/>
      <c r="D24" s="33"/>
      <c r="E24" s="31"/>
      <c r="F24" s="31"/>
      <c r="G24" s="32"/>
      <c r="H24" s="32"/>
      <c r="I24" s="25"/>
      <c r="J24" s="38"/>
      <c r="K24" s="33"/>
    </row>
    <row r="25" spans="2:11" ht="22.5" customHeight="1">
      <c r="B25" s="35"/>
      <c r="C25" s="139"/>
      <c r="D25" s="139"/>
      <c r="E25" s="31"/>
      <c r="F25" s="31"/>
      <c r="G25" s="32"/>
      <c r="H25" s="32"/>
      <c r="I25" s="25"/>
      <c r="J25" s="38"/>
      <c r="K25" s="33"/>
    </row>
    <row r="26" spans="2:11" ht="22.5" customHeight="1">
      <c r="B26" s="35"/>
      <c r="C26" s="134"/>
      <c r="D26" s="134"/>
      <c r="E26" s="31"/>
      <c r="F26" s="31"/>
      <c r="G26" s="32"/>
      <c r="H26" s="32"/>
      <c r="I26" s="25"/>
      <c r="J26" s="38"/>
      <c r="K26" s="33"/>
    </row>
    <row r="27" spans="2:11" ht="22.5" customHeight="1">
      <c r="B27" s="33"/>
      <c r="C27" s="141"/>
      <c r="D27" s="141"/>
      <c r="E27" s="34"/>
      <c r="F27" s="34"/>
      <c r="G27" s="34"/>
      <c r="H27" s="34"/>
      <c r="I27" s="34"/>
      <c r="J27" s="38"/>
      <c r="K27" s="33"/>
    </row>
    <row r="28" spans="2:11" ht="21.65" customHeight="1">
      <c r="B28" s="33"/>
      <c r="C28" s="34"/>
      <c r="D28" s="34"/>
      <c r="E28" s="34"/>
      <c r="F28" s="34"/>
      <c r="G28" s="34"/>
      <c r="H28" s="34"/>
      <c r="I28" s="34"/>
      <c r="J28" s="38"/>
      <c r="K28" s="39"/>
    </row>
    <row r="29" spans="2:11" ht="21.65" customHeight="1">
      <c r="B29" s="31"/>
      <c r="C29" s="34"/>
      <c r="D29" s="34"/>
      <c r="E29" s="34"/>
      <c r="F29" s="34"/>
      <c r="G29" s="34"/>
      <c r="H29" s="34"/>
      <c r="I29" s="34"/>
      <c r="J29" s="38"/>
      <c r="K29" s="39"/>
    </row>
    <row r="30" spans="2:11">
      <c r="B30" s="31"/>
      <c r="C30" s="31"/>
      <c r="D30" s="31"/>
      <c r="E30" s="31"/>
      <c r="F30" s="31"/>
      <c r="G30" s="34"/>
      <c r="H30" s="34"/>
      <c r="I30" s="34"/>
      <c r="J30" s="39"/>
      <c r="K30" s="33"/>
    </row>
    <row r="31" spans="2:11">
      <c r="B31" s="33"/>
      <c r="C31" s="32"/>
      <c r="D31" s="32"/>
      <c r="E31" s="34"/>
      <c r="F31" s="34"/>
      <c r="G31" s="34"/>
      <c r="H31" s="34"/>
      <c r="I31" s="34"/>
      <c r="J31" s="34"/>
      <c r="K31" s="33"/>
    </row>
    <row r="32" spans="2:11" ht="23">
      <c r="B32" s="142" t="s">
        <v>122</v>
      </c>
      <c r="C32" s="142"/>
      <c r="D32" s="142"/>
      <c r="E32" s="142"/>
      <c r="F32" s="142"/>
      <c r="G32" s="142"/>
      <c r="H32" s="142"/>
      <c r="I32" s="142"/>
      <c r="J32" s="142"/>
      <c r="K32" s="33"/>
    </row>
    <row r="33" spans="2:11">
      <c r="B33" s="32"/>
      <c r="C33" s="32"/>
      <c r="D33" s="32"/>
      <c r="E33" s="34"/>
      <c r="F33" s="34"/>
      <c r="G33" s="34"/>
      <c r="H33" s="34"/>
      <c r="I33" s="34"/>
      <c r="J33" s="34"/>
      <c r="K33" s="33"/>
    </row>
    <row r="34" spans="2:11" s="41" customFormat="1" ht="29.15" customHeight="1">
      <c r="B34" s="36" t="s">
        <v>0</v>
      </c>
      <c r="C34" s="140" t="s">
        <v>1</v>
      </c>
      <c r="D34" s="140"/>
      <c r="E34" s="140"/>
      <c r="F34" s="140" t="s">
        <v>2</v>
      </c>
      <c r="G34" s="140"/>
      <c r="H34" s="25" t="s">
        <v>3</v>
      </c>
      <c r="I34" s="25" t="s">
        <v>4</v>
      </c>
      <c r="J34" s="25" t="s">
        <v>123</v>
      </c>
      <c r="K34" s="25" t="s">
        <v>124</v>
      </c>
    </row>
    <row r="35" spans="2:11" s="41" customFormat="1" ht="162" customHeight="1">
      <c r="B35" s="42">
        <v>1</v>
      </c>
      <c r="C35" s="137" t="s">
        <v>183</v>
      </c>
      <c r="D35" s="137"/>
      <c r="E35" s="137"/>
      <c r="F35" s="138" t="s">
        <v>7</v>
      </c>
      <c r="G35" s="138"/>
      <c r="H35" s="43" t="s">
        <v>125</v>
      </c>
      <c r="I35" s="44">
        <v>1</v>
      </c>
      <c r="J35" s="45"/>
      <c r="K35" s="42"/>
    </row>
    <row r="36" spans="2:11" s="41" customFormat="1" ht="209.5" customHeight="1">
      <c r="B36" s="42">
        <v>2</v>
      </c>
      <c r="C36" s="137" t="s">
        <v>184</v>
      </c>
      <c r="D36" s="137"/>
      <c r="E36" s="137"/>
      <c r="F36" s="138" t="s">
        <v>9</v>
      </c>
      <c r="G36" s="138"/>
      <c r="H36" s="42" t="s">
        <v>10</v>
      </c>
      <c r="I36" s="42"/>
      <c r="J36" s="45"/>
      <c r="K36" s="42"/>
    </row>
    <row r="37" spans="2:11" s="41" customFormat="1" ht="236.5" customHeight="1">
      <c r="B37" s="42">
        <v>3</v>
      </c>
      <c r="C37" s="137" t="s">
        <v>185</v>
      </c>
      <c r="D37" s="137"/>
      <c r="E37" s="137"/>
      <c r="F37" s="138" t="s">
        <v>11</v>
      </c>
      <c r="G37" s="138"/>
      <c r="H37" s="42" t="s">
        <v>12</v>
      </c>
      <c r="I37" s="42"/>
      <c r="J37" s="45"/>
      <c r="K37" s="42"/>
    </row>
    <row r="38" spans="2:11" s="41" customFormat="1" ht="195" customHeight="1">
      <c r="B38" s="42">
        <v>4</v>
      </c>
      <c r="C38" s="137" t="s">
        <v>186</v>
      </c>
      <c r="D38" s="137"/>
      <c r="E38" s="137"/>
      <c r="F38" s="138" t="s">
        <v>13</v>
      </c>
      <c r="G38" s="138"/>
      <c r="H38" s="42" t="s">
        <v>14</v>
      </c>
      <c r="I38" s="42"/>
      <c r="J38" s="45"/>
      <c r="K38" s="42"/>
    </row>
    <row r="39" spans="2:11" s="41" customFormat="1" ht="88.4" customHeight="1">
      <c r="B39" s="42">
        <v>5</v>
      </c>
      <c r="C39" s="137" t="s">
        <v>187</v>
      </c>
      <c r="D39" s="137"/>
      <c r="E39" s="137"/>
      <c r="F39" s="138" t="s">
        <v>15</v>
      </c>
      <c r="G39" s="138"/>
      <c r="H39" s="42" t="s">
        <v>10</v>
      </c>
      <c r="I39" s="44">
        <v>0</v>
      </c>
      <c r="J39" s="45"/>
      <c r="K39" s="42"/>
    </row>
    <row r="40" spans="2:11" s="41" customFormat="1" ht="272.5" customHeight="1">
      <c r="B40" s="42">
        <v>6</v>
      </c>
      <c r="C40" s="137" t="s">
        <v>188</v>
      </c>
      <c r="D40" s="137"/>
      <c r="E40" s="137"/>
      <c r="F40" s="138" t="s">
        <v>16</v>
      </c>
      <c r="G40" s="138"/>
      <c r="H40" s="43" t="s">
        <v>17</v>
      </c>
      <c r="I40" s="44"/>
      <c r="J40" s="45"/>
      <c r="K40" s="42"/>
    </row>
    <row r="41" spans="2:11" s="41" customFormat="1" ht="192" customHeight="1">
      <c r="B41" s="42">
        <v>7</v>
      </c>
      <c r="C41" s="137" t="s">
        <v>189</v>
      </c>
      <c r="D41" s="137"/>
      <c r="E41" s="137"/>
      <c r="F41" s="138" t="s">
        <v>18</v>
      </c>
      <c r="G41" s="138"/>
      <c r="H41" s="43" t="s">
        <v>19</v>
      </c>
      <c r="I41" s="42"/>
      <c r="J41" s="45"/>
      <c r="K41" s="42"/>
    </row>
    <row r="42" spans="2:11" s="41" customFormat="1" ht="232.75" customHeight="1">
      <c r="B42" s="42">
        <v>8</v>
      </c>
      <c r="C42" s="137" t="s">
        <v>190</v>
      </c>
      <c r="D42" s="137"/>
      <c r="E42" s="137"/>
      <c r="F42" s="138" t="s">
        <v>182</v>
      </c>
      <c r="G42" s="138"/>
      <c r="H42" s="43" t="s">
        <v>21</v>
      </c>
      <c r="I42" s="42"/>
      <c r="J42" s="45"/>
      <c r="K42" s="42"/>
    </row>
    <row r="43" spans="2:11" s="41" customFormat="1" ht="292.5" customHeight="1">
      <c r="B43" s="42">
        <v>9</v>
      </c>
      <c r="C43" s="137" t="s">
        <v>191</v>
      </c>
      <c r="D43" s="137"/>
      <c r="E43" s="137"/>
      <c r="F43" s="138" t="s">
        <v>22</v>
      </c>
      <c r="G43" s="138"/>
      <c r="H43" s="43" t="s">
        <v>23</v>
      </c>
      <c r="I43" s="42"/>
      <c r="J43" s="45"/>
      <c r="K43" s="42"/>
    </row>
    <row r="44" spans="2:11" s="41" customFormat="1" ht="262.64999999999998" customHeight="1">
      <c r="B44" s="42">
        <v>10</v>
      </c>
      <c r="C44" s="137" t="s">
        <v>192</v>
      </c>
      <c r="D44" s="137"/>
      <c r="E44" s="137"/>
      <c r="F44" s="138" t="s">
        <v>24</v>
      </c>
      <c r="G44" s="138"/>
      <c r="H44" s="43" t="s">
        <v>23</v>
      </c>
      <c r="I44" s="42"/>
      <c r="J44" s="45"/>
      <c r="K44" s="42"/>
    </row>
    <row r="45" spans="2:11" s="41" customFormat="1" ht="249" customHeight="1">
      <c r="B45" s="42">
        <v>11</v>
      </c>
      <c r="C45" s="137" t="s">
        <v>193</v>
      </c>
      <c r="D45" s="137"/>
      <c r="E45" s="137"/>
      <c r="F45" s="138" t="s">
        <v>25</v>
      </c>
      <c r="G45" s="138"/>
      <c r="H45" s="43" t="s">
        <v>23</v>
      </c>
      <c r="I45" s="42"/>
      <c r="J45" s="45"/>
      <c r="K45" s="42"/>
    </row>
    <row r="46" spans="2:11" s="41" customFormat="1" ht="145.65" customHeight="1">
      <c r="B46" s="42">
        <v>12</v>
      </c>
      <c r="C46" s="137" t="s">
        <v>194</v>
      </c>
      <c r="D46" s="137"/>
      <c r="E46" s="137"/>
      <c r="F46" s="138" t="s">
        <v>26</v>
      </c>
      <c r="G46" s="138"/>
      <c r="H46" s="43" t="s">
        <v>23</v>
      </c>
      <c r="I46" s="42"/>
      <c r="J46" s="45"/>
      <c r="K46" s="42"/>
    </row>
    <row r="47" spans="2:11" s="41" customFormat="1" ht="282.64999999999998" customHeight="1">
      <c r="B47" s="42">
        <v>13</v>
      </c>
      <c r="C47" s="137" t="s">
        <v>195</v>
      </c>
      <c r="D47" s="137"/>
      <c r="E47" s="137"/>
      <c r="F47" s="138" t="s">
        <v>27</v>
      </c>
      <c r="G47" s="138"/>
      <c r="H47" s="43" t="s">
        <v>23</v>
      </c>
      <c r="I47" s="42"/>
      <c r="J47" s="45"/>
      <c r="K47" s="42"/>
    </row>
    <row r="48" spans="2:11" s="41" customFormat="1" ht="166.75" customHeight="1">
      <c r="B48" s="42">
        <v>14</v>
      </c>
      <c r="C48" s="137" t="s">
        <v>196</v>
      </c>
      <c r="D48" s="137"/>
      <c r="E48" s="137"/>
      <c r="F48" s="138" t="s">
        <v>28</v>
      </c>
      <c r="G48" s="138"/>
      <c r="H48" s="43" t="s">
        <v>23</v>
      </c>
      <c r="I48" s="42"/>
      <c r="J48" s="45"/>
      <c r="K48" s="42"/>
    </row>
    <row r="49" spans="2:11" s="41" customFormat="1" ht="270.64999999999998" customHeight="1">
      <c r="B49" s="42">
        <v>15</v>
      </c>
      <c r="C49" s="137" t="s">
        <v>197</v>
      </c>
      <c r="D49" s="137"/>
      <c r="E49" s="137"/>
      <c r="F49" s="138" t="s">
        <v>29</v>
      </c>
      <c r="G49" s="138"/>
      <c r="H49" s="42" t="s">
        <v>10</v>
      </c>
      <c r="I49" s="42"/>
      <c r="J49" s="45"/>
      <c r="K49" s="42"/>
    </row>
    <row r="50" spans="2:11" s="41" customFormat="1" ht="200.5" customHeight="1">
      <c r="B50" s="42">
        <v>16</v>
      </c>
      <c r="C50" s="137" t="s">
        <v>198</v>
      </c>
      <c r="D50" s="137"/>
      <c r="E50" s="137"/>
      <c r="F50" s="138" t="s">
        <v>30</v>
      </c>
      <c r="G50" s="138"/>
      <c r="H50" s="42"/>
      <c r="I50" s="42"/>
      <c r="J50" s="45"/>
      <c r="K50" s="42"/>
    </row>
    <row r="51" spans="2:11" s="41" customFormat="1" ht="52.75" customHeight="1">
      <c r="B51" s="42">
        <v>17</v>
      </c>
      <c r="C51" s="143" t="s">
        <v>126</v>
      </c>
      <c r="D51" s="143"/>
      <c r="E51" s="143"/>
      <c r="F51" s="138" t="s">
        <v>127</v>
      </c>
      <c r="G51" s="138"/>
      <c r="H51" s="46"/>
      <c r="I51" s="42"/>
      <c r="J51" s="45"/>
      <c r="K51" s="42"/>
    </row>
    <row r="52" spans="2:11" s="41" customFormat="1" ht="87" customHeight="1">
      <c r="B52" s="42">
        <v>18</v>
      </c>
      <c r="C52" s="137" t="s">
        <v>199</v>
      </c>
      <c r="D52" s="137"/>
      <c r="E52" s="137"/>
      <c r="F52" s="138" t="s">
        <v>31</v>
      </c>
      <c r="G52" s="138"/>
      <c r="H52" s="42" t="s">
        <v>10</v>
      </c>
      <c r="I52" s="42"/>
      <c r="J52" s="45"/>
      <c r="K52" s="42"/>
    </row>
    <row r="53" spans="2:11" s="41" customFormat="1" ht="163.4" customHeight="1">
      <c r="B53" s="42">
        <v>19</v>
      </c>
      <c r="C53" s="137" t="s">
        <v>200</v>
      </c>
      <c r="D53" s="137"/>
      <c r="E53" s="137"/>
      <c r="F53" s="138" t="s">
        <v>32</v>
      </c>
      <c r="G53" s="138"/>
      <c r="H53" s="42" t="s">
        <v>10</v>
      </c>
      <c r="I53" s="44"/>
      <c r="J53" s="45"/>
      <c r="K53" s="32"/>
    </row>
    <row r="54" spans="2:11" s="41" customFormat="1" ht="122.4" customHeight="1">
      <c r="B54" s="42">
        <v>20</v>
      </c>
      <c r="C54" s="137" t="s">
        <v>201</v>
      </c>
      <c r="D54" s="137"/>
      <c r="E54" s="137"/>
      <c r="F54" s="138" t="s">
        <v>33</v>
      </c>
      <c r="G54" s="138"/>
      <c r="H54" s="42" t="s">
        <v>10</v>
      </c>
      <c r="I54" s="44">
        <f>+J97</f>
        <v>0</v>
      </c>
      <c r="J54" s="45"/>
      <c r="K54" s="42"/>
    </row>
    <row r="55" spans="2:11" s="41" customFormat="1" ht="103.75" customHeight="1">
      <c r="B55" s="42">
        <v>21</v>
      </c>
      <c r="C55" s="137" t="s">
        <v>202</v>
      </c>
      <c r="D55" s="137"/>
      <c r="E55" s="137"/>
      <c r="F55" s="138" t="s">
        <v>34</v>
      </c>
      <c r="G55" s="138"/>
      <c r="H55" s="42" t="s">
        <v>10</v>
      </c>
      <c r="I55" s="44">
        <f>+J106</f>
        <v>0</v>
      </c>
      <c r="J55" s="45"/>
      <c r="K55" s="42"/>
    </row>
    <row r="56" spans="2:11" s="41" customFormat="1" ht="214.75" customHeight="1">
      <c r="B56" s="42">
        <v>22</v>
      </c>
      <c r="C56" s="137" t="s">
        <v>203</v>
      </c>
      <c r="D56" s="137"/>
      <c r="E56" s="137"/>
      <c r="F56" s="138" t="s">
        <v>35</v>
      </c>
      <c r="G56" s="138"/>
      <c r="H56" s="42" t="s">
        <v>10</v>
      </c>
      <c r="I56" s="42"/>
      <c r="J56" s="45"/>
      <c r="K56" s="42"/>
    </row>
    <row r="57" spans="2:11" s="41" customFormat="1" ht="32.15" customHeight="1">
      <c r="B57" s="42">
        <v>23</v>
      </c>
      <c r="C57" s="143" t="s">
        <v>128</v>
      </c>
      <c r="D57" s="143"/>
      <c r="E57" s="143"/>
      <c r="F57" s="138"/>
      <c r="G57" s="138"/>
      <c r="H57" s="35"/>
      <c r="I57" s="42"/>
      <c r="J57" s="45"/>
      <c r="K57" s="42"/>
    </row>
    <row r="58" spans="2:11" s="41" customFormat="1" ht="64.400000000000006" customHeight="1">
      <c r="B58" s="42">
        <v>24</v>
      </c>
      <c r="C58" s="137" t="s">
        <v>204</v>
      </c>
      <c r="D58" s="137"/>
      <c r="E58" s="137"/>
      <c r="F58" s="138" t="s">
        <v>36</v>
      </c>
      <c r="G58" s="138"/>
      <c r="H58" s="42"/>
      <c r="I58" s="42"/>
      <c r="J58" s="45"/>
      <c r="K58" s="33"/>
    </row>
    <row r="59" spans="2:11" s="41" customFormat="1" ht="102.65" customHeight="1">
      <c r="B59" s="42">
        <v>25</v>
      </c>
      <c r="C59" s="137" t="s">
        <v>205</v>
      </c>
      <c r="D59" s="137"/>
      <c r="E59" s="137"/>
      <c r="F59" s="138" t="s">
        <v>37</v>
      </c>
      <c r="G59" s="138"/>
      <c r="H59" s="43" t="s">
        <v>23</v>
      </c>
      <c r="I59" s="44"/>
      <c r="J59" s="45"/>
      <c r="K59" s="32"/>
    </row>
    <row r="60" spans="2:11" s="41" customFormat="1" ht="216.65" customHeight="1">
      <c r="B60" s="42">
        <v>26</v>
      </c>
      <c r="C60" s="137" t="s">
        <v>206</v>
      </c>
      <c r="D60" s="137"/>
      <c r="E60" s="137"/>
      <c r="F60" s="138" t="s">
        <v>38</v>
      </c>
      <c r="G60" s="138"/>
      <c r="H60" s="43" t="s">
        <v>23</v>
      </c>
      <c r="I60" s="44">
        <v>0</v>
      </c>
      <c r="J60" s="45"/>
      <c r="K60" s="42"/>
    </row>
    <row r="61" spans="2:11" s="41" customFormat="1" ht="180.65" customHeight="1">
      <c r="B61" s="42">
        <v>27</v>
      </c>
      <c r="C61" s="137" t="s">
        <v>207</v>
      </c>
      <c r="D61" s="137"/>
      <c r="E61" s="137"/>
      <c r="F61" s="138" t="s">
        <v>39</v>
      </c>
      <c r="G61" s="138"/>
      <c r="H61" s="43" t="s">
        <v>23</v>
      </c>
      <c r="I61" s="42">
        <v>0</v>
      </c>
      <c r="J61" s="45"/>
      <c r="K61" s="42"/>
    </row>
    <row r="62" spans="2:11" s="41" customFormat="1" ht="153" customHeight="1">
      <c r="B62" s="42">
        <v>28</v>
      </c>
      <c r="C62" s="137" t="s">
        <v>40</v>
      </c>
      <c r="D62" s="137"/>
      <c r="E62" s="137"/>
      <c r="F62" s="138" t="s">
        <v>41</v>
      </c>
      <c r="G62" s="138"/>
      <c r="H62" s="43" t="s">
        <v>10</v>
      </c>
      <c r="I62" s="42"/>
      <c r="J62" s="45"/>
      <c r="K62" s="42"/>
    </row>
    <row r="63" spans="2:11" s="41" customFormat="1" ht="111.65" customHeight="1">
      <c r="B63" s="42">
        <v>29</v>
      </c>
      <c r="C63" s="137" t="s">
        <v>208</v>
      </c>
      <c r="D63" s="137"/>
      <c r="E63" s="137"/>
      <c r="F63" s="138" t="s">
        <v>42</v>
      </c>
      <c r="G63" s="138"/>
      <c r="H63" s="43" t="s">
        <v>10</v>
      </c>
      <c r="I63" s="44"/>
      <c r="J63" s="45"/>
      <c r="K63" s="42"/>
    </row>
    <row r="64" spans="2:11" s="41" customFormat="1" ht="241.75" customHeight="1">
      <c r="B64" s="42">
        <v>30</v>
      </c>
      <c r="C64" s="137" t="s">
        <v>209</v>
      </c>
      <c r="D64" s="137"/>
      <c r="E64" s="137"/>
      <c r="F64" s="138" t="s">
        <v>43</v>
      </c>
      <c r="G64" s="138"/>
      <c r="H64" s="43" t="s">
        <v>23</v>
      </c>
      <c r="I64" s="44"/>
      <c r="J64" s="45"/>
      <c r="K64" s="42"/>
    </row>
    <row r="65" spans="2:11" s="41" customFormat="1" ht="249" customHeight="1">
      <c r="B65" s="42">
        <v>31</v>
      </c>
      <c r="C65" s="137" t="s">
        <v>129</v>
      </c>
      <c r="D65" s="137"/>
      <c r="E65" s="137"/>
      <c r="F65" s="138" t="s">
        <v>44</v>
      </c>
      <c r="G65" s="138"/>
      <c r="H65" s="43" t="s">
        <v>45</v>
      </c>
      <c r="I65" s="44"/>
      <c r="J65" s="45"/>
      <c r="K65" s="42"/>
    </row>
    <row r="66" spans="2:11" s="41" customFormat="1" ht="138" customHeight="1">
      <c r="B66" s="42">
        <v>32</v>
      </c>
      <c r="C66" s="137" t="s">
        <v>210</v>
      </c>
      <c r="D66" s="137"/>
      <c r="E66" s="137"/>
      <c r="F66" s="138" t="s">
        <v>46</v>
      </c>
      <c r="G66" s="138"/>
      <c r="H66" s="43" t="s">
        <v>47</v>
      </c>
      <c r="I66" s="44"/>
      <c r="J66" s="45"/>
      <c r="K66" s="42"/>
    </row>
    <row r="67" spans="2:11" s="41" customFormat="1" ht="166.75" customHeight="1">
      <c r="B67" s="42">
        <v>33</v>
      </c>
      <c r="C67" s="137" t="s">
        <v>211</v>
      </c>
      <c r="D67" s="137"/>
      <c r="E67" s="137"/>
      <c r="F67" s="138" t="s">
        <v>48</v>
      </c>
      <c r="G67" s="138"/>
      <c r="H67" s="43" t="s">
        <v>45</v>
      </c>
      <c r="I67" s="44"/>
      <c r="J67" s="45"/>
      <c r="K67" s="42"/>
    </row>
    <row r="68" spans="2:11" s="41" customFormat="1" ht="165" customHeight="1">
      <c r="B68" s="42">
        <v>34</v>
      </c>
      <c r="C68" s="137" t="s">
        <v>212</v>
      </c>
      <c r="D68" s="137"/>
      <c r="E68" s="137"/>
      <c r="F68" s="138" t="s">
        <v>49</v>
      </c>
      <c r="G68" s="138"/>
      <c r="H68" s="43" t="s">
        <v>21</v>
      </c>
      <c r="I68" s="42"/>
      <c r="J68" s="45"/>
      <c r="K68" s="42"/>
    </row>
    <row r="69" spans="2:11" s="41" customFormat="1" ht="409.5" customHeight="1">
      <c r="B69" s="42">
        <v>35</v>
      </c>
      <c r="C69" s="137" t="s">
        <v>213</v>
      </c>
      <c r="D69" s="137"/>
      <c r="E69" s="137"/>
      <c r="F69" s="138" t="s">
        <v>50</v>
      </c>
      <c r="G69" s="138"/>
      <c r="H69" s="43" t="s">
        <v>17</v>
      </c>
      <c r="I69" s="42"/>
      <c r="J69" s="45"/>
      <c r="K69" s="42"/>
    </row>
    <row r="70" spans="2:11" s="41" customFormat="1" ht="201" customHeight="1">
      <c r="B70" s="42">
        <v>36</v>
      </c>
      <c r="C70" s="137" t="s">
        <v>214</v>
      </c>
      <c r="D70" s="137"/>
      <c r="E70" s="137"/>
      <c r="F70" s="138" t="s">
        <v>51</v>
      </c>
      <c r="G70" s="138"/>
      <c r="H70" s="42" t="s">
        <v>14</v>
      </c>
      <c r="I70" s="42"/>
      <c r="J70" s="45"/>
      <c r="K70" s="42"/>
    </row>
    <row r="71" spans="2:11" s="41" customFormat="1" ht="201" customHeight="1">
      <c r="B71" s="42">
        <v>37</v>
      </c>
      <c r="C71" s="137" t="s">
        <v>215</v>
      </c>
      <c r="D71" s="137"/>
      <c r="E71" s="137"/>
      <c r="F71" s="138" t="s">
        <v>52</v>
      </c>
      <c r="G71" s="138"/>
      <c r="H71" s="42" t="s">
        <v>14</v>
      </c>
      <c r="I71" s="42"/>
      <c r="J71" s="45"/>
      <c r="K71" s="42"/>
    </row>
    <row r="72" spans="2:11" s="41" customFormat="1" ht="141" customHeight="1">
      <c r="B72" s="42">
        <v>38</v>
      </c>
      <c r="C72" s="137" t="s">
        <v>53</v>
      </c>
      <c r="D72" s="137"/>
      <c r="E72" s="137"/>
      <c r="F72" s="144" t="s">
        <v>54</v>
      </c>
      <c r="G72" s="144"/>
      <c r="H72" s="42" t="s">
        <v>14</v>
      </c>
      <c r="I72" s="39"/>
      <c r="J72" s="45"/>
      <c r="K72" s="42"/>
    </row>
    <row r="73" spans="2:11" s="41" customFormat="1" ht="228.65" customHeight="1">
      <c r="B73" s="42">
        <v>39</v>
      </c>
      <c r="C73" s="137" t="s">
        <v>55</v>
      </c>
      <c r="D73" s="137"/>
      <c r="E73" s="137"/>
      <c r="F73" s="144" t="s">
        <v>56</v>
      </c>
      <c r="G73" s="144"/>
      <c r="H73" s="42" t="s">
        <v>14</v>
      </c>
      <c r="I73" s="39"/>
      <c r="J73" s="45"/>
      <c r="K73" s="42"/>
    </row>
    <row r="74" spans="2:11" s="41" customFormat="1" ht="228.65" customHeight="1">
      <c r="B74" s="42">
        <v>40</v>
      </c>
      <c r="C74" s="145" t="s">
        <v>130</v>
      </c>
      <c r="D74" s="145"/>
      <c r="E74" s="145"/>
      <c r="F74" s="144" t="s">
        <v>58</v>
      </c>
      <c r="G74" s="144"/>
      <c r="H74" s="42" t="s">
        <v>59</v>
      </c>
      <c r="I74" s="39"/>
      <c r="J74" s="45"/>
      <c r="K74" s="42"/>
    </row>
    <row r="75" spans="2:11" s="41" customFormat="1" ht="228.65" customHeight="1">
      <c r="B75" s="42">
        <v>41</v>
      </c>
      <c r="C75" s="137" t="s">
        <v>60</v>
      </c>
      <c r="D75" s="137"/>
      <c r="E75" s="137"/>
      <c r="F75" s="138" t="s">
        <v>61</v>
      </c>
      <c r="G75" s="138"/>
      <c r="H75" s="32" t="s">
        <v>62</v>
      </c>
      <c r="I75" s="42"/>
      <c r="J75" s="45"/>
      <c r="K75" s="42"/>
    </row>
    <row r="76" spans="2:11" s="41" customFormat="1" ht="201" customHeight="1">
      <c r="B76" s="42">
        <v>42</v>
      </c>
      <c r="C76" s="145" t="s">
        <v>63</v>
      </c>
      <c r="D76" s="145"/>
      <c r="E76" s="145"/>
      <c r="F76" s="138" t="s">
        <v>64</v>
      </c>
      <c r="G76" s="138"/>
      <c r="H76" s="32" t="s">
        <v>62</v>
      </c>
      <c r="I76" s="42"/>
      <c r="J76" s="45"/>
      <c r="K76" s="42"/>
    </row>
    <row r="77" spans="2:11" s="41" customFormat="1" ht="145.65" customHeight="1">
      <c r="B77" s="42">
        <v>43</v>
      </c>
      <c r="C77" s="137" t="s">
        <v>131</v>
      </c>
      <c r="D77" s="137"/>
      <c r="E77" s="137"/>
      <c r="F77" s="138" t="s">
        <v>64</v>
      </c>
      <c r="G77" s="138"/>
      <c r="H77" s="32" t="s">
        <v>23</v>
      </c>
      <c r="I77" s="42"/>
      <c r="J77" s="45"/>
      <c r="K77" s="42"/>
    </row>
    <row r="78" spans="2:11" s="41" customFormat="1" ht="161.5" customHeight="1">
      <c r="B78" s="42">
        <v>44</v>
      </c>
      <c r="C78" s="137" t="s">
        <v>132</v>
      </c>
      <c r="D78" s="137"/>
      <c r="E78" s="137"/>
      <c r="F78" s="138" t="s">
        <v>67</v>
      </c>
      <c r="G78" s="138"/>
      <c r="H78" s="32" t="s">
        <v>14</v>
      </c>
      <c r="I78" s="42"/>
      <c r="J78" s="45"/>
      <c r="K78" s="42"/>
    </row>
    <row r="79" spans="2:11" s="41" customFormat="1" ht="161.5" customHeight="1">
      <c r="B79" s="42">
        <v>45</v>
      </c>
      <c r="C79" s="137" t="s">
        <v>72</v>
      </c>
      <c r="D79" s="137"/>
      <c r="E79" s="137"/>
      <c r="F79" s="138" t="s">
        <v>73</v>
      </c>
      <c r="G79" s="138"/>
      <c r="H79" s="32" t="s">
        <v>68</v>
      </c>
      <c r="I79" s="44">
        <f>+J111</f>
        <v>0</v>
      </c>
      <c r="J79" s="45"/>
      <c r="K79" s="42"/>
    </row>
    <row r="80" spans="2:11" s="41" customFormat="1" ht="136.4" customHeight="1">
      <c r="B80" s="42">
        <v>46</v>
      </c>
      <c r="C80" s="137" t="s">
        <v>133</v>
      </c>
      <c r="D80" s="137"/>
      <c r="E80" s="137"/>
      <c r="F80" s="138" t="s">
        <v>93</v>
      </c>
      <c r="G80" s="138"/>
      <c r="H80" s="32" t="s">
        <v>14</v>
      </c>
      <c r="I80" s="44">
        <f>+J103</f>
        <v>0</v>
      </c>
      <c r="J80" s="45"/>
      <c r="K80" s="42"/>
    </row>
    <row r="81" spans="2:11" s="41" customFormat="1" ht="168" customHeight="1">
      <c r="B81" s="42">
        <v>47</v>
      </c>
      <c r="C81" s="137" t="s">
        <v>76</v>
      </c>
      <c r="D81" s="137"/>
      <c r="E81" s="137"/>
      <c r="F81" s="138" t="s">
        <v>77</v>
      </c>
      <c r="G81" s="138"/>
      <c r="H81" s="32" t="s">
        <v>59</v>
      </c>
      <c r="I81" s="44"/>
      <c r="J81" s="45"/>
      <c r="K81" s="42">
        <v>0</v>
      </c>
    </row>
    <row r="82" spans="2:11" s="41" customFormat="1" ht="176.4" customHeight="1">
      <c r="B82" s="42">
        <v>48</v>
      </c>
      <c r="C82" s="137" t="s">
        <v>134</v>
      </c>
      <c r="D82" s="137"/>
      <c r="E82" s="137"/>
      <c r="F82" s="146" t="s">
        <v>70</v>
      </c>
      <c r="G82" s="147"/>
      <c r="H82" s="31" t="s">
        <v>135</v>
      </c>
      <c r="I82" s="47"/>
      <c r="J82" s="47"/>
      <c r="K82" s="47"/>
    </row>
    <row r="83" spans="2:11" s="41" customFormat="1" ht="162.65" customHeight="1">
      <c r="B83" s="42">
        <v>49</v>
      </c>
      <c r="C83" s="145" t="s">
        <v>74</v>
      </c>
      <c r="D83" s="145"/>
      <c r="E83" s="145"/>
      <c r="F83" s="146" t="s">
        <v>136</v>
      </c>
      <c r="G83" s="147"/>
      <c r="H83" s="31" t="s">
        <v>12</v>
      </c>
      <c r="I83" s="31"/>
      <c r="J83" s="31"/>
      <c r="K83" s="31"/>
    </row>
    <row r="84" spans="2:11" s="41" customFormat="1" ht="196.4" customHeight="1">
      <c r="B84" s="42">
        <v>50</v>
      </c>
      <c r="C84" s="145" t="s">
        <v>82</v>
      </c>
      <c r="D84" s="145"/>
      <c r="E84" s="145"/>
      <c r="F84" s="146" t="s">
        <v>95</v>
      </c>
      <c r="G84" s="147"/>
      <c r="H84" s="31" t="s">
        <v>135</v>
      </c>
      <c r="I84" s="31"/>
      <c r="J84" s="31"/>
      <c r="K84" s="31"/>
    </row>
    <row r="85" spans="2:11" s="41" customFormat="1" ht="23">
      <c r="B85" s="149" t="s">
        <v>137</v>
      </c>
      <c r="C85" s="150"/>
      <c r="D85" s="151"/>
      <c r="E85" s="48" t="s">
        <v>138</v>
      </c>
      <c r="F85" s="48"/>
      <c r="G85" s="48" t="s">
        <v>139</v>
      </c>
      <c r="H85" s="48" t="s">
        <v>140</v>
      </c>
      <c r="I85" s="46" t="s">
        <v>141</v>
      </c>
      <c r="J85" s="48" t="s">
        <v>4</v>
      </c>
      <c r="K85" s="48" t="s">
        <v>3</v>
      </c>
    </row>
    <row r="86" spans="2:11" s="41" customFormat="1" ht="23">
      <c r="B86" s="46"/>
      <c r="C86" s="46"/>
      <c r="D86" s="46"/>
      <c r="E86" s="48"/>
      <c r="F86" s="48"/>
      <c r="G86" s="48"/>
      <c r="H86" s="48"/>
      <c r="I86" s="46"/>
      <c r="J86" s="48"/>
      <c r="K86" s="48"/>
    </row>
    <row r="87" spans="2:11" s="41" customFormat="1" ht="14.4" customHeight="1">
      <c r="B87" s="49"/>
      <c r="C87" s="46"/>
      <c r="D87" s="46"/>
      <c r="E87" s="48"/>
      <c r="F87" s="48"/>
      <c r="G87" s="48"/>
      <c r="H87" s="48"/>
      <c r="I87" s="46"/>
      <c r="J87" s="48"/>
      <c r="K87" s="48"/>
    </row>
    <row r="88" spans="2:11" s="41" customFormat="1" ht="23">
      <c r="B88" s="143" t="s">
        <v>142</v>
      </c>
      <c r="C88" s="143"/>
      <c r="D88" s="143"/>
      <c r="E88" s="143"/>
      <c r="F88" s="50"/>
      <c r="G88" s="50"/>
      <c r="H88" s="50"/>
      <c r="I88" s="43"/>
      <c r="J88" s="49"/>
      <c r="K88" s="48"/>
    </row>
    <row r="89" spans="2:11" s="41" customFormat="1" ht="23">
      <c r="B89" s="148" t="s">
        <v>120</v>
      </c>
      <c r="C89" s="148"/>
      <c r="D89" s="148"/>
      <c r="E89" s="46">
        <v>0</v>
      </c>
      <c r="F89" s="50"/>
      <c r="G89" s="43"/>
      <c r="H89" s="43"/>
      <c r="I89" s="51"/>
      <c r="J89" s="52">
        <f>I89*H89*G89*E89</f>
        <v>0</v>
      </c>
      <c r="K89" s="48"/>
    </row>
    <row r="90" spans="2:11" s="41" customFormat="1" ht="23">
      <c r="B90" s="152" t="s">
        <v>143</v>
      </c>
      <c r="C90" s="152"/>
      <c r="D90" s="152"/>
      <c r="E90" s="40"/>
      <c r="F90" s="50"/>
      <c r="G90" s="50"/>
      <c r="H90" s="50"/>
      <c r="I90" s="51"/>
      <c r="J90" s="52">
        <f>SUM(J89:J89)</f>
        <v>0</v>
      </c>
      <c r="K90" s="43" t="s">
        <v>17</v>
      </c>
    </row>
    <row r="91" spans="2:11" s="41" customFormat="1" ht="23">
      <c r="B91" s="43"/>
      <c r="C91" s="53"/>
      <c r="D91" s="43"/>
      <c r="E91" s="40"/>
      <c r="F91" s="50"/>
      <c r="G91" s="50"/>
      <c r="H91" s="50"/>
      <c r="I91" s="51"/>
      <c r="J91" s="43"/>
      <c r="K91" s="43"/>
    </row>
    <row r="92" spans="2:11" s="41" customFormat="1">
      <c r="B92" s="33"/>
      <c r="C92" s="32"/>
      <c r="D92" s="32"/>
      <c r="E92" s="34"/>
      <c r="F92" s="34"/>
      <c r="G92" s="34"/>
      <c r="H92" s="34"/>
      <c r="I92" s="32"/>
      <c r="J92" s="34"/>
      <c r="K92" s="33"/>
    </row>
    <row r="93" spans="2:11" s="41" customFormat="1">
      <c r="B93" s="155" t="s">
        <v>305</v>
      </c>
      <c r="C93" s="155"/>
      <c r="D93" s="155"/>
      <c r="E93" s="54"/>
      <c r="F93" s="54"/>
      <c r="G93" s="34"/>
      <c r="H93" s="34"/>
      <c r="I93" s="32"/>
      <c r="J93" s="34"/>
      <c r="K93" s="33"/>
    </row>
    <row r="94" spans="2:11" s="41" customFormat="1">
      <c r="B94" s="154" t="s">
        <v>144</v>
      </c>
      <c r="C94" s="154"/>
      <c r="D94" s="154"/>
      <c r="E94" s="55"/>
      <c r="F94" s="55"/>
      <c r="G94" s="34"/>
      <c r="H94" s="34"/>
      <c r="I94" s="32"/>
      <c r="J94" s="56">
        <f>+J21</f>
        <v>0</v>
      </c>
      <c r="K94" s="33"/>
    </row>
    <row r="95" spans="2:11" s="41" customFormat="1">
      <c r="B95" s="154" t="s">
        <v>145</v>
      </c>
      <c r="C95" s="154"/>
      <c r="D95" s="154"/>
      <c r="E95" s="55"/>
      <c r="F95" s="55"/>
      <c r="G95" s="34"/>
      <c r="H95" s="34"/>
      <c r="I95" s="32"/>
      <c r="J95" s="56">
        <v>0</v>
      </c>
      <c r="K95" s="33"/>
    </row>
    <row r="96" spans="2:11" s="41" customFormat="1">
      <c r="B96" s="153" t="s">
        <v>143</v>
      </c>
      <c r="C96" s="153"/>
      <c r="D96" s="153"/>
      <c r="E96" s="55"/>
      <c r="F96" s="55"/>
      <c r="G96" s="34"/>
      <c r="H96" s="34"/>
      <c r="I96" s="32"/>
      <c r="J96" s="56">
        <f>SUM(J94:J95)</f>
        <v>0</v>
      </c>
      <c r="K96" s="32"/>
    </row>
    <row r="97" spans="1:30" s="41" customFormat="1">
      <c r="B97" s="153" t="s">
        <v>143</v>
      </c>
      <c r="C97" s="153"/>
      <c r="D97" s="153"/>
      <c r="E97" s="55"/>
      <c r="F97" s="55"/>
      <c r="G97" s="34"/>
      <c r="H97" s="34"/>
      <c r="I97" s="32"/>
      <c r="J97" s="56">
        <f>ROUND(J96,0)</f>
        <v>0</v>
      </c>
      <c r="K97" s="32" t="s">
        <v>10</v>
      </c>
    </row>
    <row r="98" spans="1:30" s="41" customFormat="1">
      <c r="B98" s="155"/>
      <c r="C98" s="155"/>
      <c r="D98" s="155"/>
      <c r="E98" s="24"/>
      <c r="F98" s="34"/>
      <c r="G98" s="34"/>
      <c r="H98" s="34"/>
      <c r="I98" s="39"/>
      <c r="J98" s="32"/>
      <c r="K98" s="32"/>
    </row>
    <row r="99" spans="1:30" s="41" customFormat="1">
      <c r="B99" s="155" t="s">
        <v>309</v>
      </c>
      <c r="C99" s="155"/>
      <c r="D99" s="155"/>
      <c r="E99" s="54"/>
      <c r="F99" s="54"/>
      <c r="G99" s="34"/>
      <c r="H99" s="34"/>
      <c r="I99" s="32"/>
      <c r="J99" s="34"/>
      <c r="K99" s="33"/>
    </row>
    <row r="100" spans="1:30" s="41" customFormat="1">
      <c r="B100" s="154" t="s">
        <v>144</v>
      </c>
      <c r="C100" s="154"/>
      <c r="D100" s="154"/>
      <c r="E100" s="55"/>
      <c r="F100" s="55"/>
      <c r="G100" s="34"/>
      <c r="H100" s="34"/>
      <c r="I100" s="32"/>
      <c r="J100" s="56">
        <f>+J22</f>
        <v>0</v>
      </c>
      <c r="K100" s="33"/>
    </row>
    <row r="101" spans="1:30" s="41" customFormat="1">
      <c r="B101" s="154" t="s">
        <v>145</v>
      </c>
      <c r="C101" s="154"/>
      <c r="D101" s="154"/>
      <c r="E101" s="55"/>
      <c r="F101" s="55"/>
      <c r="G101" s="34"/>
      <c r="H101" s="34"/>
      <c r="I101" s="32"/>
      <c r="J101" s="56">
        <f>+J100*0.1</f>
        <v>0</v>
      </c>
      <c r="K101" s="33"/>
    </row>
    <row r="102" spans="1:30" s="41" customFormat="1">
      <c r="B102" s="153" t="s">
        <v>143</v>
      </c>
      <c r="C102" s="153"/>
      <c r="D102" s="153"/>
      <c r="E102" s="55"/>
      <c r="F102" s="55"/>
      <c r="G102" s="34"/>
      <c r="H102" s="34"/>
      <c r="I102" s="32"/>
      <c r="J102" s="56">
        <f>SUM(J100:J101)</f>
        <v>0</v>
      </c>
      <c r="K102" s="32"/>
    </row>
    <row r="103" spans="1:30" s="41" customFormat="1">
      <c r="B103" s="153" t="s">
        <v>143</v>
      </c>
      <c r="C103" s="153"/>
      <c r="D103" s="153"/>
      <c r="E103" s="55"/>
      <c r="F103" s="55"/>
      <c r="G103" s="34"/>
      <c r="H103" s="34"/>
      <c r="I103" s="32"/>
      <c r="J103" s="56">
        <f>ROUND(J102,0)</f>
        <v>0</v>
      </c>
      <c r="K103" s="32" t="s">
        <v>21</v>
      </c>
    </row>
    <row r="104" spans="1:30" s="41" customFormat="1">
      <c r="B104" s="154"/>
      <c r="C104" s="154"/>
      <c r="D104" s="154"/>
      <c r="E104" s="24"/>
      <c r="F104" s="24"/>
      <c r="G104" s="34"/>
      <c r="H104" s="34"/>
      <c r="I104" s="32"/>
      <c r="J104" s="56"/>
    </row>
    <row r="105" spans="1:30" s="41" customFormat="1">
      <c r="B105" s="154"/>
      <c r="C105" s="154"/>
      <c r="D105" s="154"/>
      <c r="E105" s="24"/>
      <c r="F105" s="24"/>
      <c r="G105" s="141"/>
      <c r="H105" s="141"/>
      <c r="I105" s="141"/>
      <c r="J105" s="56"/>
      <c r="K105" s="33"/>
    </row>
    <row r="106" spans="1:30" s="41" customFormat="1">
      <c r="B106" s="154"/>
      <c r="C106" s="154"/>
      <c r="D106" s="154"/>
      <c r="E106" s="54"/>
      <c r="F106" s="54"/>
      <c r="G106" s="54"/>
      <c r="H106" s="34"/>
      <c r="I106" s="32"/>
      <c r="J106" s="56"/>
      <c r="K106" s="33"/>
    </row>
    <row r="107" spans="1:30">
      <c r="B107" s="33"/>
      <c r="C107" s="32"/>
      <c r="D107" s="32"/>
      <c r="E107" s="34"/>
      <c r="F107" s="34"/>
      <c r="G107" s="34"/>
      <c r="H107" s="34"/>
      <c r="I107" s="32"/>
      <c r="J107" s="34"/>
      <c r="K107" s="34"/>
    </row>
    <row r="108" spans="1:30">
      <c r="B108" s="155"/>
      <c r="C108" s="155"/>
      <c r="D108" s="155"/>
      <c r="E108" s="24"/>
      <c r="F108" s="24"/>
      <c r="G108" s="34"/>
      <c r="H108" s="34"/>
      <c r="I108" s="32"/>
      <c r="J108" s="34"/>
      <c r="K108" s="34"/>
    </row>
    <row r="109" spans="1:30">
      <c r="B109" s="154"/>
      <c r="C109" s="154"/>
      <c r="D109" s="154"/>
      <c r="E109" s="24"/>
      <c r="F109" s="24"/>
      <c r="G109" s="141"/>
      <c r="H109" s="141"/>
      <c r="I109" s="141"/>
      <c r="J109" s="56"/>
      <c r="K109" s="32"/>
    </row>
    <row r="110" spans="1:30" s="34" customFormat="1">
      <c r="A110" s="58"/>
      <c r="B110" s="33"/>
      <c r="C110" s="32"/>
      <c r="D110" s="32"/>
      <c r="I110" s="32"/>
      <c r="J110" s="56"/>
      <c r="L110" s="23"/>
      <c r="M110" s="23"/>
      <c r="N110" s="23"/>
      <c r="O110" s="23"/>
      <c r="P110" s="23"/>
      <c r="Q110" s="23"/>
      <c r="R110" s="23"/>
      <c r="S110" s="23"/>
      <c r="T110" s="23"/>
      <c r="U110" s="23"/>
      <c r="V110" s="23"/>
      <c r="W110" s="23"/>
      <c r="X110" s="23"/>
      <c r="Y110" s="23"/>
      <c r="Z110" s="23"/>
      <c r="AA110" s="23"/>
      <c r="AB110" s="23"/>
      <c r="AC110" s="23"/>
      <c r="AD110" s="23"/>
    </row>
    <row r="111" spans="1:30" s="34" customFormat="1">
      <c r="A111" s="58"/>
      <c r="B111" s="33"/>
      <c r="C111" s="32"/>
      <c r="D111" s="32"/>
      <c r="I111" s="32"/>
      <c r="J111" s="56"/>
      <c r="K111" s="32"/>
      <c r="L111" s="23"/>
      <c r="M111" s="23"/>
      <c r="N111" s="23"/>
      <c r="O111" s="23"/>
      <c r="P111" s="23"/>
      <c r="Q111" s="23"/>
      <c r="R111" s="23"/>
      <c r="S111" s="23"/>
      <c r="T111" s="23"/>
      <c r="U111" s="23"/>
      <c r="V111" s="23"/>
      <c r="W111" s="23"/>
      <c r="X111" s="23"/>
      <c r="Y111" s="23"/>
      <c r="Z111" s="23"/>
      <c r="AA111" s="23"/>
      <c r="AB111" s="23"/>
      <c r="AC111" s="23"/>
      <c r="AD111" s="23"/>
    </row>
    <row r="112" spans="1:30">
      <c r="J112" s="56"/>
    </row>
  </sheetData>
  <mergeCells count="137">
    <mergeCell ref="B109:D109"/>
    <mergeCell ref="G109:I109"/>
    <mergeCell ref="B103:D103"/>
    <mergeCell ref="B104:D104"/>
    <mergeCell ref="B105:D105"/>
    <mergeCell ref="G105:I105"/>
    <mergeCell ref="B106:D106"/>
    <mergeCell ref="B108:D108"/>
    <mergeCell ref="B97:D97"/>
    <mergeCell ref="B98:D98"/>
    <mergeCell ref="B99:D99"/>
    <mergeCell ref="B100:D100"/>
    <mergeCell ref="B101:D101"/>
    <mergeCell ref="B102:D102"/>
    <mergeCell ref="B89:D89"/>
    <mergeCell ref="B90:D90"/>
    <mergeCell ref="B93:D93"/>
    <mergeCell ref="B94:D94"/>
    <mergeCell ref="B95:D95"/>
    <mergeCell ref="B96:D96"/>
    <mergeCell ref="C83:E83"/>
    <mergeCell ref="F83:G83"/>
    <mergeCell ref="C84:E84"/>
    <mergeCell ref="F84:G84"/>
    <mergeCell ref="B85:D85"/>
    <mergeCell ref="B88:E88"/>
    <mergeCell ref="C80:E80"/>
    <mergeCell ref="F80:G80"/>
    <mergeCell ref="C81:E81"/>
    <mergeCell ref="F81:G81"/>
    <mergeCell ref="C82:E82"/>
    <mergeCell ref="F82:G82"/>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8:E38"/>
    <mergeCell ref="F38:G38"/>
    <mergeCell ref="C39:E39"/>
    <mergeCell ref="F39:G39"/>
    <mergeCell ref="C40:E40"/>
    <mergeCell ref="F40:G40"/>
    <mergeCell ref="C35:E35"/>
    <mergeCell ref="F35:G35"/>
    <mergeCell ref="C36:E36"/>
    <mergeCell ref="F36:G36"/>
    <mergeCell ref="C37:E37"/>
    <mergeCell ref="F37:G37"/>
    <mergeCell ref="B15:K15"/>
    <mergeCell ref="C25:D25"/>
    <mergeCell ref="C26:D26"/>
    <mergeCell ref="C27:D27"/>
    <mergeCell ref="B32:J32"/>
    <mergeCell ref="C34:E34"/>
    <mergeCell ref="F34:G34"/>
    <mergeCell ref="E9:K9"/>
    <mergeCell ref="B13:B14"/>
    <mergeCell ref="C13:C14"/>
    <mergeCell ref="D13:D14"/>
    <mergeCell ref="E13:E14"/>
    <mergeCell ref="G13:I13"/>
    <mergeCell ref="J13:J14"/>
    <mergeCell ref="K13:K14"/>
  </mergeCell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DDBE9C-2981-4A85-80A1-DD55A4F9E108}">
  <sheetPr>
    <tabColor rgb="FFFFFF00"/>
  </sheetPr>
  <dimension ref="A2:AD112"/>
  <sheetViews>
    <sheetView topLeftCell="A28" zoomScale="66" workbookViewId="0">
      <selection activeCell="F4" sqref="F4"/>
    </sheetView>
  </sheetViews>
  <sheetFormatPr defaultColWidth="8.90625" defaultRowHeight="21.5"/>
  <cols>
    <col min="1" max="1" width="8.90625" style="23"/>
    <col min="2" max="2" width="29.90625" style="22" customWidth="1"/>
    <col min="3" max="3" width="21.90625" style="21" customWidth="1"/>
    <col min="4" max="4" width="23.453125" style="21" customWidth="1"/>
    <col min="5" max="5" width="47.08984375" style="23" customWidth="1"/>
    <col min="6" max="6" width="14.90625" style="23" customWidth="1"/>
    <col min="7" max="7" width="12.90625" style="23" customWidth="1"/>
    <col min="8" max="8" width="13.54296875" style="23" customWidth="1"/>
    <col min="9" max="9" width="14.90625" style="23" customWidth="1"/>
    <col min="10" max="10" width="19.90625" style="23" customWidth="1"/>
    <col min="11" max="11" width="35" style="22" customWidth="1"/>
    <col min="12" max="16384" width="8.90625" style="23"/>
  </cols>
  <sheetData>
    <row r="2" spans="2:11" ht="42" customHeight="1">
      <c r="B2" s="24" t="s">
        <v>99</v>
      </c>
      <c r="C2" s="36" t="s">
        <v>251</v>
      </c>
    </row>
    <row r="3" spans="2:11" ht="21" customHeight="1">
      <c r="B3" s="24" t="s">
        <v>100</v>
      </c>
      <c r="C3" s="25"/>
      <c r="E3" s="23" t="s">
        <v>335</v>
      </c>
      <c r="F3" s="23">
        <f>1*7.5</f>
        <v>7.5</v>
      </c>
    </row>
    <row r="4" spans="2:11" ht="21" customHeight="1">
      <c r="B4" s="24" t="s">
        <v>101</v>
      </c>
      <c r="C4" s="32" t="s">
        <v>216</v>
      </c>
      <c r="E4" s="23" t="s">
        <v>334</v>
      </c>
    </row>
    <row r="5" spans="2:11" ht="21" customHeight="1">
      <c r="B5" s="24" t="s">
        <v>102</v>
      </c>
      <c r="C5" s="25" t="s">
        <v>333</v>
      </c>
    </row>
    <row r="6" spans="2:11" ht="21" customHeight="1">
      <c r="B6" s="24" t="s">
        <v>103</v>
      </c>
      <c r="C6" s="25"/>
    </row>
    <row r="7" spans="2:11" ht="21" customHeight="1">
      <c r="B7" s="24" t="s">
        <v>104</v>
      </c>
      <c r="C7" s="25">
        <v>1</v>
      </c>
    </row>
    <row r="8" spans="2:11" ht="21" customHeight="1">
      <c r="B8" s="24" t="s">
        <v>105</v>
      </c>
      <c r="C8" s="25" t="s">
        <v>317</v>
      </c>
    </row>
    <row r="9" spans="2:11" ht="41.4" customHeight="1">
      <c r="B9" s="26" t="s">
        <v>106</v>
      </c>
      <c r="C9" s="25">
        <f>C7+1</f>
        <v>2</v>
      </c>
      <c r="E9" s="135"/>
      <c r="F9" s="135"/>
      <c r="G9" s="135"/>
      <c r="H9" s="135"/>
      <c r="I9" s="135"/>
      <c r="J9" s="135"/>
      <c r="K9" s="135"/>
    </row>
    <row r="10" spans="2:11" ht="21" customHeight="1">
      <c r="B10" s="24" t="s">
        <v>107</v>
      </c>
      <c r="C10" s="25" t="s">
        <v>217</v>
      </c>
      <c r="J10" s="27"/>
    </row>
    <row r="11" spans="2:11" ht="21" customHeight="1">
      <c r="B11" s="24" t="s">
        <v>108</v>
      </c>
      <c r="C11" s="25" t="s">
        <v>218</v>
      </c>
    </row>
    <row r="12" spans="2:11">
      <c r="B12" s="28"/>
      <c r="C12" s="29"/>
    </row>
    <row r="13" spans="2:11" ht="15" customHeight="1">
      <c r="B13" s="136" t="s">
        <v>109</v>
      </c>
      <c r="C13" s="136" t="s">
        <v>110</v>
      </c>
      <c r="D13" s="136" t="s">
        <v>111</v>
      </c>
      <c r="E13" s="136" t="s">
        <v>112</v>
      </c>
      <c r="F13" s="30"/>
      <c r="G13" s="136" t="s">
        <v>113</v>
      </c>
      <c r="H13" s="136"/>
      <c r="I13" s="136"/>
      <c r="J13" s="136" t="s">
        <v>114</v>
      </c>
      <c r="K13" s="136" t="s">
        <v>115</v>
      </c>
    </row>
    <row r="14" spans="2:11" ht="15" customHeight="1">
      <c r="B14" s="136"/>
      <c r="C14" s="136"/>
      <c r="D14" s="136"/>
      <c r="E14" s="136"/>
      <c r="F14" s="30" t="s">
        <v>116</v>
      </c>
      <c r="G14" s="30" t="s">
        <v>117</v>
      </c>
      <c r="H14" s="30" t="s">
        <v>118</v>
      </c>
      <c r="I14" s="30" t="s">
        <v>119</v>
      </c>
      <c r="J14" s="136"/>
      <c r="K14" s="136"/>
    </row>
    <row r="15" spans="2:11" ht="18.649999999999999" customHeight="1">
      <c r="B15" s="132" t="s">
        <v>120</v>
      </c>
      <c r="C15" s="132"/>
      <c r="D15" s="132"/>
      <c r="E15" s="132"/>
      <c r="F15" s="132"/>
      <c r="G15" s="132"/>
      <c r="H15" s="132"/>
      <c r="I15" s="132"/>
      <c r="J15" s="132"/>
      <c r="K15" s="132"/>
    </row>
    <row r="16" spans="2:11">
      <c r="B16" s="31"/>
      <c r="C16" s="32"/>
      <c r="D16" s="32"/>
      <c r="E16" s="32"/>
      <c r="F16" s="32"/>
      <c r="G16" s="32"/>
      <c r="H16" s="32"/>
      <c r="I16" s="33"/>
      <c r="J16" s="32"/>
      <c r="K16" s="32"/>
    </row>
    <row r="17" spans="2:11">
      <c r="B17" s="33"/>
      <c r="C17" s="32"/>
      <c r="D17" s="32"/>
      <c r="E17" s="34"/>
      <c r="F17" s="32"/>
      <c r="G17" s="32"/>
      <c r="H17" s="34"/>
      <c r="I17" s="34"/>
      <c r="J17" s="32"/>
      <c r="K17" s="33"/>
    </row>
    <row r="18" spans="2:11">
      <c r="B18" s="33"/>
      <c r="C18" s="32"/>
      <c r="D18" s="32"/>
      <c r="E18" s="34"/>
      <c r="F18" s="32"/>
      <c r="G18" s="32"/>
      <c r="H18" s="34"/>
      <c r="I18" s="34"/>
      <c r="J18" s="32"/>
      <c r="K18" s="33"/>
    </row>
    <row r="19" spans="2:11">
      <c r="B19" s="33"/>
      <c r="C19" s="32"/>
      <c r="D19" s="32"/>
      <c r="E19" s="34"/>
      <c r="F19" s="32"/>
      <c r="G19" s="32"/>
      <c r="H19" s="34"/>
      <c r="I19" s="34"/>
      <c r="J19" s="32"/>
      <c r="K19" s="33"/>
    </row>
    <row r="20" spans="2:11" ht="22.5" customHeight="1">
      <c r="B20" s="35" t="s">
        <v>121</v>
      </c>
      <c r="C20" s="25"/>
      <c r="D20" s="25"/>
      <c r="E20" s="36"/>
      <c r="F20" s="36"/>
      <c r="G20" s="37"/>
      <c r="H20" s="34"/>
      <c r="I20" s="30"/>
      <c r="J20" s="38"/>
      <c r="K20" s="33"/>
    </row>
    <row r="21" spans="2:11" ht="22.5" customHeight="1">
      <c r="B21" s="35"/>
      <c r="C21" s="36" t="s">
        <v>31</v>
      </c>
      <c r="D21" s="31"/>
      <c r="E21" s="36"/>
      <c r="F21" s="36"/>
      <c r="G21" s="37"/>
      <c r="H21" s="34"/>
      <c r="I21" s="25" t="s">
        <v>10</v>
      </c>
      <c r="J21" s="38">
        <f>+J16</f>
        <v>0</v>
      </c>
      <c r="K21" s="33"/>
    </row>
    <row r="22" spans="2:11" ht="22.5" customHeight="1">
      <c r="B22" s="35"/>
      <c r="C22" s="78" t="s">
        <v>225</v>
      </c>
      <c r="D22" s="33"/>
      <c r="E22" s="31"/>
      <c r="F22" s="31"/>
      <c r="G22" s="32"/>
      <c r="H22" s="32"/>
      <c r="I22" s="25" t="s">
        <v>14</v>
      </c>
      <c r="J22" s="38">
        <f>+J17</f>
        <v>0</v>
      </c>
      <c r="K22" s="33"/>
    </row>
    <row r="23" spans="2:11" ht="22.5" customHeight="1">
      <c r="B23" s="35"/>
      <c r="C23" s="78"/>
      <c r="D23" s="33"/>
      <c r="E23" s="31"/>
      <c r="F23" s="31"/>
      <c r="G23" s="32"/>
      <c r="H23" s="32"/>
      <c r="I23" s="25"/>
      <c r="J23" s="38"/>
      <c r="K23" s="33"/>
    </row>
    <row r="24" spans="2:11" ht="22.5" customHeight="1">
      <c r="B24" s="35"/>
      <c r="C24" s="78"/>
      <c r="D24" s="33"/>
      <c r="E24" s="31"/>
      <c r="F24" s="31"/>
      <c r="G24" s="32"/>
      <c r="H24" s="32"/>
      <c r="I24" s="25"/>
      <c r="J24" s="38"/>
      <c r="K24" s="33"/>
    </row>
    <row r="25" spans="2:11" ht="22.5" customHeight="1">
      <c r="B25" s="35"/>
      <c r="C25" s="139"/>
      <c r="D25" s="139"/>
      <c r="E25" s="31"/>
      <c r="F25" s="31"/>
      <c r="G25" s="32"/>
      <c r="H25" s="32"/>
      <c r="I25" s="25"/>
      <c r="J25" s="38"/>
      <c r="K25" s="33"/>
    </row>
    <row r="26" spans="2:11" ht="22.5" customHeight="1">
      <c r="B26" s="35"/>
      <c r="C26" s="134"/>
      <c r="D26" s="134"/>
      <c r="E26" s="31"/>
      <c r="F26" s="31"/>
      <c r="G26" s="32"/>
      <c r="H26" s="32"/>
      <c r="I26" s="25"/>
      <c r="J26" s="38"/>
      <c r="K26" s="33"/>
    </row>
    <row r="27" spans="2:11" ht="22.5" customHeight="1">
      <c r="B27" s="33"/>
      <c r="C27" s="141"/>
      <c r="D27" s="141"/>
      <c r="E27" s="34"/>
      <c r="F27" s="34"/>
      <c r="G27" s="34"/>
      <c r="H27" s="34"/>
      <c r="I27" s="34"/>
      <c r="J27" s="38"/>
      <c r="K27" s="33"/>
    </row>
    <row r="28" spans="2:11" ht="21.65" customHeight="1">
      <c r="B28" s="33"/>
      <c r="C28" s="34"/>
      <c r="D28" s="34"/>
      <c r="E28" s="34"/>
      <c r="F28" s="34"/>
      <c r="G28" s="34"/>
      <c r="H28" s="34"/>
      <c r="I28" s="34"/>
      <c r="J28" s="38"/>
      <c r="K28" s="39"/>
    </row>
    <row r="29" spans="2:11" ht="21.65" customHeight="1">
      <c r="B29" s="31"/>
      <c r="C29" s="34"/>
      <c r="D29" s="34"/>
      <c r="E29" s="34"/>
      <c r="F29" s="34"/>
      <c r="G29" s="34"/>
      <c r="H29" s="34"/>
      <c r="I29" s="34"/>
      <c r="J29" s="38"/>
      <c r="K29" s="39"/>
    </row>
    <row r="30" spans="2:11">
      <c r="B30" s="31"/>
      <c r="C30" s="31"/>
      <c r="D30" s="31"/>
      <c r="E30" s="31"/>
      <c r="F30" s="31"/>
      <c r="G30" s="34"/>
      <c r="H30" s="34"/>
      <c r="I30" s="34"/>
      <c r="J30" s="39"/>
      <c r="K30" s="33"/>
    </row>
    <row r="31" spans="2:11">
      <c r="B31" s="33"/>
      <c r="C31" s="32"/>
      <c r="D31" s="32"/>
      <c r="E31" s="34"/>
      <c r="F31" s="34"/>
      <c r="G31" s="34"/>
      <c r="H31" s="34"/>
      <c r="I31" s="34"/>
      <c r="J31" s="34"/>
      <c r="K31" s="33"/>
    </row>
    <row r="32" spans="2:11" ht="23">
      <c r="B32" s="142" t="s">
        <v>122</v>
      </c>
      <c r="C32" s="142"/>
      <c r="D32" s="142"/>
      <c r="E32" s="142"/>
      <c r="F32" s="142"/>
      <c r="G32" s="142"/>
      <c r="H32" s="142"/>
      <c r="I32" s="142"/>
      <c r="J32" s="142"/>
      <c r="K32" s="33"/>
    </row>
    <row r="33" spans="2:11">
      <c r="B33" s="32"/>
      <c r="C33" s="32"/>
      <c r="D33" s="32"/>
      <c r="E33" s="34"/>
      <c r="F33" s="34"/>
      <c r="G33" s="34"/>
      <c r="H33" s="34"/>
      <c r="I33" s="34"/>
      <c r="J33" s="34"/>
      <c r="K33" s="33"/>
    </row>
    <row r="34" spans="2:11" s="41" customFormat="1" ht="29.15" customHeight="1">
      <c r="B34" s="36" t="s">
        <v>0</v>
      </c>
      <c r="C34" s="140" t="s">
        <v>1</v>
      </c>
      <c r="D34" s="140"/>
      <c r="E34" s="140"/>
      <c r="F34" s="140" t="s">
        <v>2</v>
      </c>
      <c r="G34" s="140"/>
      <c r="H34" s="25" t="s">
        <v>3</v>
      </c>
      <c r="I34" s="25" t="s">
        <v>4</v>
      </c>
      <c r="J34" s="25" t="s">
        <v>123</v>
      </c>
      <c r="K34" s="25" t="s">
        <v>124</v>
      </c>
    </row>
    <row r="35" spans="2:11" s="41" customFormat="1" ht="162" customHeight="1">
      <c r="B35" s="42">
        <v>1</v>
      </c>
      <c r="C35" s="137" t="s">
        <v>183</v>
      </c>
      <c r="D35" s="137"/>
      <c r="E35" s="137"/>
      <c r="F35" s="138" t="s">
        <v>7</v>
      </c>
      <c r="G35" s="138"/>
      <c r="H35" s="43" t="s">
        <v>125</v>
      </c>
      <c r="I35" s="44">
        <v>1</v>
      </c>
      <c r="J35" s="45"/>
      <c r="K35" s="42"/>
    </row>
    <row r="36" spans="2:11" s="41" customFormat="1" ht="209.5" customHeight="1">
      <c r="B36" s="42">
        <v>2</v>
      </c>
      <c r="C36" s="137" t="s">
        <v>184</v>
      </c>
      <c r="D36" s="137"/>
      <c r="E36" s="137"/>
      <c r="F36" s="138" t="s">
        <v>9</v>
      </c>
      <c r="G36" s="138"/>
      <c r="H36" s="42" t="s">
        <v>10</v>
      </c>
      <c r="I36" s="42"/>
      <c r="J36" s="45"/>
      <c r="K36" s="42"/>
    </row>
    <row r="37" spans="2:11" s="41" customFormat="1" ht="236.5" customHeight="1">
      <c r="B37" s="42">
        <v>3</v>
      </c>
      <c r="C37" s="137" t="s">
        <v>185</v>
      </c>
      <c r="D37" s="137"/>
      <c r="E37" s="137"/>
      <c r="F37" s="138" t="s">
        <v>11</v>
      </c>
      <c r="G37" s="138"/>
      <c r="H37" s="42" t="s">
        <v>12</v>
      </c>
      <c r="I37" s="42"/>
      <c r="J37" s="45"/>
      <c r="K37" s="42"/>
    </row>
    <row r="38" spans="2:11" s="41" customFormat="1" ht="195" customHeight="1">
      <c r="B38" s="42">
        <v>4</v>
      </c>
      <c r="C38" s="137" t="s">
        <v>186</v>
      </c>
      <c r="D38" s="137"/>
      <c r="E38" s="137"/>
      <c r="F38" s="138" t="s">
        <v>13</v>
      </c>
      <c r="G38" s="138"/>
      <c r="H38" s="42" t="s">
        <v>14</v>
      </c>
      <c r="I38" s="42"/>
      <c r="J38" s="45"/>
      <c r="K38" s="42"/>
    </row>
    <row r="39" spans="2:11" s="41" customFormat="1" ht="88.4" customHeight="1">
      <c r="B39" s="42">
        <v>5</v>
      </c>
      <c r="C39" s="137" t="s">
        <v>187</v>
      </c>
      <c r="D39" s="137"/>
      <c r="E39" s="137"/>
      <c r="F39" s="138" t="s">
        <v>15</v>
      </c>
      <c r="G39" s="138"/>
      <c r="H39" s="42" t="s">
        <v>10</v>
      </c>
      <c r="I39" s="44">
        <v>0</v>
      </c>
      <c r="J39" s="45"/>
      <c r="K39" s="42"/>
    </row>
    <row r="40" spans="2:11" s="41" customFormat="1" ht="272.5" customHeight="1">
      <c r="B40" s="42">
        <v>6</v>
      </c>
      <c r="C40" s="137" t="s">
        <v>188</v>
      </c>
      <c r="D40" s="137"/>
      <c r="E40" s="137"/>
      <c r="F40" s="138" t="s">
        <v>16</v>
      </c>
      <c r="G40" s="138"/>
      <c r="H40" s="43" t="s">
        <v>17</v>
      </c>
      <c r="I40" s="44"/>
      <c r="J40" s="45"/>
      <c r="K40" s="42"/>
    </row>
    <row r="41" spans="2:11" s="41" customFormat="1" ht="192" customHeight="1">
      <c r="B41" s="42">
        <v>7</v>
      </c>
      <c r="C41" s="137" t="s">
        <v>189</v>
      </c>
      <c r="D41" s="137"/>
      <c r="E41" s="137"/>
      <c r="F41" s="138" t="s">
        <v>18</v>
      </c>
      <c r="G41" s="138"/>
      <c r="H41" s="43" t="s">
        <v>19</v>
      </c>
      <c r="I41" s="42"/>
      <c r="J41" s="45"/>
      <c r="K41" s="42"/>
    </row>
    <row r="42" spans="2:11" s="41" customFormat="1" ht="232.75" customHeight="1">
      <c r="B42" s="42">
        <v>8</v>
      </c>
      <c r="C42" s="137" t="s">
        <v>190</v>
      </c>
      <c r="D42" s="137"/>
      <c r="E42" s="137"/>
      <c r="F42" s="138" t="s">
        <v>182</v>
      </c>
      <c r="G42" s="138"/>
      <c r="H42" s="43" t="s">
        <v>21</v>
      </c>
      <c r="I42" s="42"/>
      <c r="J42" s="45"/>
      <c r="K42" s="42"/>
    </row>
    <row r="43" spans="2:11" s="41" customFormat="1" ht="292.5" customHeight="1">
      <c r="B43" s="42">
        <v>9</v>
      </c>
      <c r="C43" s="137" t="s">
        <v>191</v>
      </c>
      <c r="D43" s="137"/>
      <c r="E43" s="137"/>
      <c r="F43" s="138" t="s">
        <v>22</v>
      </c>
      <c r="G43" s="138"/>
      <c r="H43" s="43" t="s">
        <v>23</v>
      </c>
      <c r="I43" s="42"/>
      <c r="J43" s="45"/>
      <c r="K43" s="42"/>
    </row>
    <row r="44" spans="2:11" s="41" customFormat="1" ht="262.64999999999998" customHeight="1">
      <c r="B44" s="42">
        <v>10</v>
      </c>
      <c r="C44" s="137" t="s">
        <v>192</v>
      </c>
      <c r="D44" s="137"/>
      <c r="E44" s="137"/>
      <c r="F44" s="138" t="s">
        <v>24</v>
      </c>
      <c r="G44" s="138"/>
      <c r="H44" s="43" t="s">
        <v>23</v>
      </c>
      <c r="I44" s="42"/>
      <c r="J44" s="45"/>
      <c r="K44" s="42"/>
    </row>
    <row r="45" spans="2:11" s="41" customFormat="1" ht="249" customHeight="1">
      <c r="B45" s="42">
        <v>11</v>
      </c>
      <c r="C45" s="137" t="s">
        <v>193</v>
      </c>
      <c r="D45" s="137"/>
      <c r="E45" s="137"/>
      <c r="F45" s="138" t="s">
        <v>25</v>
      </c>
      <c r="G45" s="138"/>
      <c r="H45" s="43" t="s">
        <v>23</v>
      </c>
      <c r="I45" s="42"/>
      <c r="J45" s="45"/>
      <c r="K45" s="42"/>
    </row>
    <row r="46" spans="2:11" s="41" customFormat="1" ht="145.65" customHeight="1">
      <c r="B46" s="42">
        <v>12</v>
      </c>
      <c r="C46" s="137" t="s">
        <v>194</v>
      </c>
      <c r="D46" s="137"/>
      <c r="E46" s="137"/>
      <c r="F46" s="138" t="s">
        <v>26</v>
      </c>
      <c r="G46" s="138"/>
      <c r="H46" s="43" t="s">
        <v>23</v>
      </c>
      <c r="I46" s="42"/>
      <c r="J46" s="45"/>
      <c r="K46" s="42"/>
    </row>
    <row r="47" spans="2:11" s="41" customFormat="1" ht="282.64999999999998" customHeight="1">
      <c r="B47" s="42">
        <v>13</v>
      </c>
      <c r="C47" s="137" t="s">
        <v>195</v>
      </c>
      <c r="D47" s="137"/>
      <c r="E47" s="137"/>
      <c r="F47" s="138" t="s">
        <v>27</v>
      </c>
      <c r="G47" s="138"/>
      <c r="H47" s="43" t="s">
        <v>23</v>
      </c>
      <c r="I47" s="42"/>
      <c r="J47" s="45"/>
      <c r="K47" s="42"/>
    </row>
    <row r="48" spans="2:11" s="41" customFormat="1" ht="166.75" customHeight="1">
      <c r="B48" s="42">
        <v>14</v>
      </c>
      <c r="C48" s="137" t="s">
        <v>196</v>
      </c>
      <c r="D48" s="137"/>
      <c r="E48" s="137"/>
      <c r="F48" s="138" t="s">
        <v>28</v>
      </c>
      <c r="G48" s="138"/>
      <c r="H48" s="43" t="s">
        <v>23</v>
      </c>
      <c r="I48" s="42"/>
      <c r="J48" s="45"/>
      <c r="K48" s="42"/>
    </row>
    <row r="49" spans="2:11" s="41" customFormat="1" ht="270.64999999999998" customHeight="1">
      <c r="B49" s="42">
        <v>15</v>
      </c>
      <c r="C49" s="137" t="s">
        <v>197</v>
      </c>
      <c r="D49" s="137"/>
      <c r="E49" s="137"/>
      <c r="F49" s="138" t="s">
        <v>29</v>
      </c>
      <c r="G49" s="138"/>
      <c r="H49" s="42" t="s">
        <v>10</v>
      </c>
      <c r="I49" s="42"/>
      <c r="J49" s="45"/>
      <c r="K49" s="42"/>
    </row>
    <row r="50" spans="2:11" s="41" customFormat="1" ht="200.5" customHeight="1">
      <c r="B50" s="42">
        <v>16</v>
      </c>
      <c r="C50" s="137" t="s">
        <v>198</v>
      </c>
      <c r="D50" s="137"/>
      <c r="E50" s="137"/>
      <c r="F50" s="138" t="s">
        <v>30</v>
      </c>
      <c r="G50" s="138"/>
      <c r="H50" s="42"/>
      <c r="I50" s="42"/>
      <c r="J50" s="45"/>
      <c r="K50" s="42"/>
    </row>
    <row r="51" spans="2:11" s="41" customFormat="1" ht="52.75" customHeight="1">
      <c r="B51" s="42">
        <v>17</v>
      </c>
      <c r="C51" s="143" t="s">
        <v>126</v>
      </c>
      <c r="D51" s="143"/>
      <c r="E51" s="143"/>
      <c r="F51" s="138" t="s">
        <v>127</v>
      </c>
      <c r="G51" s="138"/>
      <c r="H51" s="46"/>
      <c r="I51" s="42"/>
      <c r="J51" s="45"/>
      <c r="K51" s="42"/>
    </row>
    <row r="52" spans="2:11" s="41" customFormat="1" ht="87" customHeight="1">
      <c r="B52" s="42">
        <v>18</v>
      </c>
      <c r="C52" s="137" t="s">
        <v>199</v>
      </c>
      <c r="D52" s="137"/>
      <c r="E52" s="137"/>
      <c r="F52" s="138" t="s">
        <v>31</v>
      </c>
      <c r="G52" s="138"/>
      <c r="H52" s="42" t="s">
        <v>10</v>
      </c>
      <c r="I52" s="42"/>
      <c r="J52" s="45"/>
      <c r="K52" s="42"/>
    </row>
    <row r="53" spans="2:11" s="41" customFormat="1" ht="163.4" customHeight="1">
      <c r="B53" s="42">
        <v>19</v>
      </c>
      <c r="C53" s="137" t="s">
        <v>200</v>
      </c>
      <c r="D53" s="137"/>
      <c r="E53" s="137"/>
      <c r="F53" s="138" t="s">
        <v>32</v>
      </c>
      <c r="G53" s="138"/>
      <c r="H53" s="42" t="s">
        <v>10</v>
      </c>
      <c r="I53" s="44"/>
      <c r="J53" s="45"/>
      <c r="K53" s="32"/>
    </row>
    <row r="54" spans="2:11" s="41" customFormat="1" ht="122.4" customHeight="1">
      <c r="B54" s="42">
        <v>20</v>
      </c>
      <c r="C54" s="137" t="s">
        <v>201</v>
      </c>
      <c r="D54" s="137"/>
      <c r="E54" s="137"/>
      <c r="F54" s="138" t="s">
        <v>33</v>
      </c>
      <c r="G54" s="138"/>
      <c r="H54" s="42" t="s">
        <v>10</v>
      </c>
      <c r="I54" s="44">
        <f>+J97</f>
        <v>0</v>
      </c>
      <c r="J54" s="45"/>
      <c r="K54" s="42"/>
    </row>
    <row r="55" spans="2:11" s="41" customFormat="1" ht="103.75" customHeight="1">
      <c r="B55" s="42">
        <v>21</v>
      </c>
      <c r="C55" s="137" t="s">
        <v>202</v>
      </c>
      <c r="D55" s="137"/>
      <c r="E55" s="137"/>
      <c r="F55" s="138" t="s">
        <v>34</v>
      </c>
      <c r="G55" s="138"/>
      <c r="H55" s="42" t="s">
        <v>10</v>
      </c>
      <c r="I55" s="44">
        <f>+J106</f>
        <v>0</v>
      </c>
      <c r="J55" s="45"/>
      <c r="K55" s="42"/>
    </row>
    <row r="56" spans="2:11" s="41" customFormat="1" ht="214.75" customHeight="1">
      <c r="B56" s="42">
        <v>22</v>
      </c>
      <c r="C56" s="137" t="s">
        <v>203</v>
      </c>
      <c r="D56" s="137"/>
      <c r="E56" s="137"/>
      <c r="F56" s="138" t="s">
        <v>35</v>
      </c>
      <c r="G56" s="138"/>
      <c r="H56" s="42" t="s">
        <v>10</v>
      </c>
      <c r="I56" s="42"/>
      <c r="J56" s="45"/>
      <c r="K56" s="42"/>
    </row>
    <row r="57" spans="2:11" s="41" customFormat="1" ht="32.15" customHeight="1">
      <c r="B57" s="42">
        <v>23</v>
      </c>
      <c r="C57" s="143" t="s">
        <v>128</v>
      </c>
      <c r="D57" s="143"/>
      <c r="E57" s="143"/>
      <c r="F57" s="138"/>
      <c r="G57" s="138"/>
      <c r="H57" s="35"/>
      <c r="I57" s="42"/>
      <c r="J57" s="45"/>
      <c r="K57" s="42"/>
    </row>
    <row r="58" spans="2:11" s="41" customFormat="1" ht="64.400000000000006" customHeight="1">
      <c r="B58" s="42">
        <v>24</v>
      </c>
      <c r="C58" s="137" t="s">
        <v>204</v>
      </c>
      <c r="D58" s="137"/>
      <c r="E58" s="137"/>
      <c r="F58" s="138" t="s">
        <v>36</v>
      </c>
      <c r="G58" s="138"/>
      <c r="H58" s="42"/>
      <c r="I58" s="42"/>
      <c r="J58" s="45"/>
      <c r="K58" s="33"/>
    </row>
    <row r="59" spans="2:11" s="41" customFormat="1" ht="102.65" customHeight="1">
      <c r="B59" s="42">
        <v>25</v>
      </c>
      <c r="C59" s="137" t="s">
        <v>205</v>
      </c>
      <c r="D59" s="137"/>
      <c r="E59" s="137"/>
      <c r="F59" s="138" t="s">
        <v>37</v>
      </c>
      <c r="G59" s="138"/>
      <c r="H59" s="43" t="s">
        <v>23</v>
      </c>
      <c r="I59" s="44"/>
      <c r="J59" s="45"/>
      <c r="K59" s="32"/>
    </row>
    <row r="60" spans="2:11" s="41" customFormat="1" ht="216.65" customHeight="1">
      <c r="B60" s="42">
        <v>26</v>
      </c>
      <c r="C60" s="137" t="s">
        <v>206</v>
      </c>
      <c r="D60" s="137"/>
      <c r="E60" s="137"/>
      <c r="F60" s="138" t="s">
        <v>38</v>
      </c>
      <c r="G60" s="138"/>
      <c r="H60" s="43" t="s">
        <v>23</v>
      </c>
      <c r="I60" s="44">
        <v>0</v>
      </c>
      <c r="J60" s="45"/>
      <c r="K60" s="42"/>
    </row>
    <row r="61" spans="2:11" s="41" customFormat="1" ht="180.65" customHeight="1">
      <c r="B61" s="42">
        <v>27</v>
      </c>
      <c r="C61" s="137" t="s">
        <v>207</v>
      </c>
      <c r="D61" s="137"/>
      <c r="E61" s="137"/>
      <c r="F61" s="138" t="s">
        <v>39</v>
      </c>
      <c r="G61" s="138"/>
      <c r="H61" s="43" t="s">
        <v>23</v>
      </c>
      <c r="I61" s="42">
        <v>0</v>
      </c>
      <c r="J61" s="45"/>
      <c r="K61" s="42"/>
    </row>
    <row r="62" spans="2:11" s="41" customFormat="1" ht="153" customHeight="1">
      <c r="B62" s="42">
        <v>28</v>
      </c>
      <c r="C62" s="137" t="s">
        <v>40</v>
      </c>
      <c r="D62" s="137"/>
      <c r="E62" s="137"/>
      <c r="F62" s="138" t="s">
        <v>41</v>
      </c>
      <c r="G62" s="138"/>
      <c r="H62" s="43" t="s">
        <v>10</v>
      </c>
      <c r="I62" s="42"/>
      <c r="J62" s="45"/>
      <c r="K62" s="42"/>
    </row>
    <row r="63" spans="2:11" s="41" customFormat="1" ht="111.65" customHeight="1">
      <c r="B63" s="42">
        <v>29</v>
      </c>
      <c r="C63" s="137" t="s">
        <v>208</v>
      </c>
      <c r="D63" s="137"/>
      <c r="E63" s="137"/>
      <c r="F63" s="138" t="s">
        <v>42</v>
      </c>
      <c r="G63" s="138"/>
      <c r="H63" s="43" t="s">
        <v>10</v>
      </c>
      <c r="I63" s="44"/>
      <c r="J63" s="45"/>
      <c r="K63" s="42"/>
    </row>
    <row r="64" spans="2:11" s="41" customFormat="1" ht="241.75" customHeight="1">
      <c r="B64" s="42">
        <v>30</v>
      </c>
      <c r="C64" s="137" t="s">
        <v>209</v>
      </c>
      <c r="D64" s="137"/>
      <c r="E64" s="137"/>
      <c r="F64" s="138" t="s">
        <v>43</v>
      </c>
      <c r="G64" s="138"/>
      <c r="H64" s="43" t="s">
        <v>23</v>
      </c>
      <c r="I64" s="44"/>
      <c r="J64" s="45"/>
      <c r="K64" s="42"/>
    </row>
    <row r="65" spans="2:11" s="41" customFormat="1" ht="249" customHeight="1">
      <c r="B65" s="42">
        <v>31</v>
      </c>
      <c r="C65" s="137" t="s">
        <v>129</v>
      </c>
      <c r="D65" s="137"/>
      <c r="E65" s="137"/>
      <c r="F65" s="138" t="s">
        <v>44</v>
      </c>
      <c r="G65" s="138"/>
      <c r="H65" s="43" t="s">
        <v>45</v>
      </c>
      <c r="I65" s="44"/>
      <c r="J65" s="45"/>
      <c r="K65" s="42"/>
    </row>
    <row r="66" spans="2:11" s="41" customFormat="1" ht="138" customHeight="1">
      <c r="B66" s="42">
        <v>32</v>
      </c>
      <c r="C66" s="137" t="s">
        <v>210</v>
      </c>
      <c r="D66" s="137"/>
      <c r="E66" s="137"/>
      <c r="F66" s="138" t="s">
        <v>46</v>
      </c>
      <c r="G66" s="138"/>
      <c r="H66" s="43" t="s">
        <v>47</v>
      </c>
      <c r="I66" s="44"/>
      <c r="J66" s="45"/>
      <c r="K66" s="42"/>
    </row>
    <row r="67" spans="2:11" s="41" customFormat="1" ht="166.75" customHeight="1">
      <c r="B67" s="42">
        <v>33</v>
      </c>
      <c r="C67" s="137" t="s">
        <v>211</v>
      </c>
      <c r="D67" s="137"/>
      <c r="E67" s="137"/>
      <c r="F67" s="138" t="s">
        <v>48</v>
      </c>
      <c r="G67" s="138"/>
      <c r="H67" s="43" t="s">
        <v>45</v>
      </c>
      <c r="I67" s="44"/>
      <c r="J67" s="45"/>
      <c r="K67" s="42"/>
    </row>
    <row r="68" spans="2:11" s="41" customFormat="1" ht="165" customHeight="1">
      <c r="B68" s="42">
        <v>34</v>
      </c>
      <c r="C68" s="137" t="s">
        <v>212</v>
      </c>
      <c r="D68" s="137"/>
      <c r="E68" s="137"/>
      <c r="F68" s="138" t="s">
        <v>49</v>
      </c>
      <c r="G68" s="138"/>
      <c r="H68" s="43" t="s">
        <v>21</v>
      </c>
      <c r="I68" s="42"/>
      <c r="J68" s="45"/>
      <c r="K68" s="42"/>
    </row>
    <row r="69" spans="2:11" s="41" customFormat="1" ht="409.5" customHeight="1">
      <c r="B69" s="42">
        <v>35</v>
      </c>
      <c r="C69" s="137" t="s">
        <v>213</v>
      </c>
      <c r="D69" s="137"/>
      <c r="E69" s="137"/>
      <c r="F69" s="138" t="s">
        <v>50</v>
      </c>
      <c r="G69" s="138"/>
      <c r="H69" s="43" t="s">
        <v>17</v>
      </c>
      <c r="I69" s="42"/>
      <c r="J69" s="45"/>
      <c r="K69" s="42"/>
    </row>
    <row r="70" spans="2:11" s="41" customFormat="1" ht="201" customHeight="1">
      <c r="B70" s="42">
        <v>36</v>
      </c>
      <c r="C70" s="137" t="s">
        <v>214</v>
      </c>
      <c r="D70" s="137"/>
      <c r="E70" s="137"/>
      <c r="F70" s="138" t="s">
        <v>51</v>
      </c>
      <c r="G70" s="138"/>
      <c r="H70" s="42" t="s">
        <v>14</v>
      </c>
      <c r="I70" s="42"/>
      <c r="J70" s="45"/>
      <c r="K70" s="42"/>
    </row>
    <row r="71" spans="2:11" s="41" customFormat="1" ht="201" customHeight="1">
      <c r="B71" s="42">
        <v>37</v>
      </c>
      <c r="C71" s="137" t="s">
        <v>215</v>
      </c>
      <c r="D71" s="137"/>
      <c r="E71" s="137"/>
      <c r="F71" s="138" t="s">
        <v>52</v>
      </c>
      <c r="G71" s="138"/>
      <c r="H71" s="42" t="s">
        <v>14</v>
      </c>
      <c r="I71" s="42"/>
      <c r="J71" s="45"/>
      <c r="K71" s="42"/>
    </row>
    <row r="72" spans="2:11" s="41" customFormat="1" ht="141" customHeight="1">
      <c r="B72" s="42">
        <v>38</v>
      </c>
      <c r="C72" s="137" t="s">
        <v>53</v>
      </c>
      <c r="D72" s="137"/>
      <c r="E72" s="137"/>
      <c r="F72" s="144" t="s">
        <v>54</v>
      </c>
      <c r="G72" s="144"/>
      <c r="H72" s="42" t="s">
        <v>14</v>
      </c>
      <c r="I72" s="39"/>
      <c r="J72" s="45"/>
      <c r="K72" s="42"/>
    </row>
    <row r="73" spans="2:11" s="41" customFormat="1" ht="228.65" customHeight="1">
      <c r="B73" s="42">
        <v>39</v>
      </c>
      <c r="C73" s="137" t="s">
        <v>55</v>
      </c>
      <c r="D73" s="137"/>
      <c r="E73" s="137"/>
      <c r="F73" s="144" t="s">
        <v>56</v>
      </c>
      <c r="G73" s="144"/>
      <c r="H73" s="42" t="s">
        <v>14</v>
      </c>
      <c r="I73" s="39"/>
      <c r="J73" s="45"/>
      <c r="K73" s="42"/>
    </row>
    <row r="74" spans="2:11" s="41" customFormat="1" ht="228.65" customHeight="1">
      <c r="B74" s="42">
        <v>40</v>
      </c>
      <c r="C74" s="145" t="s">
        <v>130</v>
      </c>
      <c r="D74" s="145"/>
      <c r="E74" s="145"/>
      <c r="F74" s="144" t="s">
        <v>58</v>
      </c>
      <c r="G74" s="144"/>
      <c r="H74" s="42" t="s">
        <v>59</v>
      </c>
      <c r="I74" s="39"/>
      <c r="J74" s="45"/>
      <c r="K74" s="42"/>
    </row>
    <row r="75" spans="2:11" s="41" customFormat="1" ht="228.65" customHeight="1">
      <c r="B75" s="42">
        <v>41</v>
      </c>
      <c r="C75" s="137" t="s">
        <v>60</v>
      </c>
      <c r="D75" s="137"/>
      <c r="E75" s="137"/>
      <c r="F75" s="138" t="s">
        <v>61</v>
      </c>
      <c r="G75" s="138"/>
      <c r="H75" s="32" t="s">
        <v>62</v>
      </c>
      <c r="I75" s="42"/>
      <c r="J75" s="45"/>
      <c r="K75" s="42"/>
    </row>
    <row r="76" spans="2:11" s="41" customFormat="1" ht="201" customHeight="1">
      <c r="B76" s="42">
        <v>42</v>
      </c>
      <c r="C76" s="145" t="s">
        <v>63</v>
      </c>
      <c r="D76" s="145"/>
      <c r="E76" s="145"/>
      <c r="F76" s="138" t="s">
        <v>64</v>
      </c>
      <c r="G76" s="138"/>
      <c r="H76" s="32" t="s">
        <v>62</v>
      </c>
      <c r="I76" s="42"/>
      <c r="J76" s="45"/>
      <c r="K76" s="42"/>
    </row>
    <row r="77" spans="2:11" s="41" customFormat="1" ht="145.65" customHeight="1">
      <c r="B77" s="42">
        <v>43</v>
      </c>
      <c r="C77" s="137" t="s">
        <v>131</v>
      </c>
      <c r="D77" s="137"/>
      <c r="E77" s="137"/>
      <c r="F77" s="138" t="s">
        <v>64</v>
      </c>
      <c r="G77" s="138"/>
      <c r="H77" s="32" t="s">
        <v>23</v>
      </c>
      <c r="I77" s="42"/>
      <c r="J77" s="45"/>
      <c r="K77" s="42"/>
    </row>
    <row r="78" spans="2:11" s="41" customFormat="1" ht="161.5" customHeight="1">
      <c r="B78" s="42">
        <v>44</v>
      </c>
      <c r="C78" s="137" t="s">
        <v>132</v>
      </c>
      <c r="D78" s="137"/>
      <c r="E78" s="137"/>
      <c r="F78" s="138" t="s">
        <v>67</v>
      </c>
      <c r="G78" s="138"/>
      <c r="H78" s="32" t="s">
        <v>14</v>
      </c>
      <c r="I78" s="42"/>
      <c r="J78" s="45"/>
      <c r="K78" s="42"/>
    </row>
    <row r="79" spans="2:11" s="41" customFormat="1" ht="161.5" customHeight="1">
      <c r="B79" s="42">
        <v>45</v>
      </c>
      <c r="C79" s="137" t="s">
        <v>72</v>
      </c>
      <c r="D79" s="137"/>
      <c r="E79" s="137"/>
      <c r="F79" s="138" t="s">
        <v>73</v>
      </c>
      <c r="G79" s="138"/>
      <c r="H79" s="32" t="s">
        <v>68</v>
      </c>
      <c r="I79" s="44">
        <f>+J111</f>
        <v>0</v>
      </c>
      <c r="J79" s="45"/>
      <c r="K79" s="42"/>
    </row>
    <row r="80" spans="2:11" s="41" customFormat="1" ht="136.4" customHeight="1">
      <c r="B80" s="42">
        <v>46</v>
      </c>
      <c r="C80" s="137" t="s">
        <v>133</v>
      </c>
      <c r="D80" s="137"/>
      <c r="E80" s="137"/>
      <c r="F80" s="138" t="s">
        <v>93</v>
      </c>
      <c r="G80" s="138"/>
      <c r="H80" s="32" t="s">
        <v>14</v>
      </c>
      <c r="I80" s="44">
        <f>+J103</f>
        <v>0</v>
      </c>
      <c r="J80" s="45"/>
      <c r="K80" s="42"/>
    </row>
    <row r="81" spans="2:11" s="41" customFormat="1" ht="168" customHeight="1">
      <c r="B81" s="42">
        <v>47</v>
      </c>
      <c r="C81" s="137" t="s">
        <v>76</v>
      </c>
      <c r="D81" s="137"/>
      <c r="E81" s="137"/>
      <c r="F81" s="138" t="s">
        <v>77</v>
      </c>
      <c r="G81" s="138"/>
      <c r="H81" s="32" t="s">
        <v>59</v>
      </c>
      <c r="I81" s="44"/>
      <c r="J81" s="45"/>
      <c r="K81" s="42">
        <v>0</v>
      </c>
    </row>
    <row r="82" spans="2:11" s="41" customFormat="1" ht="176.4" customHeight="1">
      <c r="B82" s="42">
        <v>48</v>
      </c>
      <c r="C82" s="137" t="s">
        <v>134</v>
      </c>
      <c r="D82" s="137"/>
      <c r="E82" s="137"/>
      <c r="F82" s="146" t="s">
        <v>70</v>
      </c>
      <c r="G82" s="147"/>
      <c r="H82" s="31" t="s">
        <v>135</v>
      </c>
      <c r="I82" s="47"/>
      <c r="J82" s="47"/>
      <c r="K82" s="47"/>
    </row>
    <row r="83" spans="2:11" s="41" customFormat="1" ht="162.65" customHeight="1">
      <c r="B83" s="42">
        <v>49</v>
      </c>
      <c r="C83" s="145" t="s">
        <v>74</v>
      </c>
      <c r="D83" s="145"/>
      <c r="E83" s="145"/>
      <c r="F83" s="146" t="s">
        <v>136</v>
      </c>
      <c r="G83" s="147"/>
      <c r="H83" s="31" t="s">
        <v>12</v>
      </c>
      <c r="I83" s="31"/>
      <c r="J83" s="31"/>
      <c r="K83" s="31"/>
    </row>
    <row r="84" spans="2:11" s="41" customFormat="1" ht="196.4" customHeight="1">
      <c r="B84" s="42">
        <v>50</v>
      </c>
      <c r="C84" s="145" t="s">
        <v>82</v>
      </c>
      <c r="D84" s="145"/>
      <c r="E84" s="145"/>
      <c r="F84" s="146" t="s">
        <v>95</v>
      </c>
      <c r="G84" s="147"/>
      <c r="H84" s="31" t="s">
        <v>135</v>
      </c>
      <c r="I84" s="31"/>
      <c r="J84" s="31"/>
      <c r="K84" s="31"/>
    </row>
    <row r="85" spans="2:11" s="41" customFormat="1" ht="23">
      <c r="B85" s="149" t="s">
        <v>137</v>
      </c>
      <c r="C85" s="150"/>
      <c r="D85" s="151"/>
      <c r="E85" s="48" t="s">
        <v>138</v>
      </c>
      <c r="F85" s="48"/>
      <c r="G85" s="48" t="s">
        <v>139</v>
      </c>
      <c r="H85" s="48" t="s">
        <v>140</v>
      </c>
      <c r="I85" s="46" t="s">
        <v>141</v>
      </c>
      <c r="J85" s="48" t="s">
        <v>4</v>
      </c>
      <c r="K85" s="48" t="s">
        <v>3</v>
      </c>
    </row>
    <row r="86" spans="2:11" s="41" customFormat="1" ht="23">
      <c r="B86" s="46"/>
      <c r="C86" s="46"/>
      <c r="D86" s="46"/>
      <c r="E86" s="48"/>
      <c r="F86" s="48"/>
      <c r="G86" s="48"/>
      <c r="H86" s="48"/>
      <c r="I86" s="46"/>
      <c r="J86" s="48"/>
      <c r="K86" s="48"/>
    </row>
    <row r="87" spans="2:11" s="41" customFormat="1" ht="14.4" customHeight="1">
      <c r="B87" s="49"/>
      <c r="C87" s="46"/>
      <c r="D87" s="46"/>
      <c r="E87" s="48"/>
      <c r="F87" s="48"/>
      <c r="G87" s="48"/>
      <c r="H87" s="48"/>
      <c r="I87" s="46"/>
      <c r="J87" s="48"/>
      <c r="K87" s="48"/>
    </row>
    <row r="88" spans="2:11" s="41" customFormat="1" ht="23">
      <c r="B88" s="143" t="s">
        <v>142</v>
      </c>
      <c r="C88" s="143"/>
      <c r="D88" s="143"/>
      <c r="E88" s="143"/>
      <c r="F88" s="50"/>
      <c r="G88" s="50"/>
      <c r="H88" s="50"/>
      <c r="I88" s="43"/>
      <c r="J88" s="49"/>
      <c r="K88" s="48"/>
    </row>
    <row r="89" spans="2:11" s="41" customFormat="1" ht="23">
      <c r="B89" s="148" t="s">
        <v>120</v>
      </c>
      <c r="C89" s="148"/>
      <c r="D89" s="148"/>
      <c r="E89" s="46">
        <v>0</v>
      </c>
      <c r="F89" s="50"/>
      <c r="G89" s="43"/>
      <c r="H89" s="43"/>
      <c r="I89" s="51"/>
      <c r="J89" s="52">
        <f>I89*H89*G89*E89</f>
        <v>0</v>
      </c>
      <c r="K89" s="48"/>
    </row>
    <row r="90" spans="2:11" s="41" customFormat="1" ht="23">
      <c r="B90" s="152" t="s">
        <v>143</v>
      </c>
      <c r="C90" s="152"/>
      <c r="D90" s="152"/>
      <c r="E90" s="40"/>
      <c r="F90" s="50"/>
      <c r="G90" s="50"/>
      <c r="H90" s="50"/>
      <c r="I90" s="51"/>
      <c r="J90" s="52">
        <f>SUM(J89:J89)</f>
        <v>0</v>
      </c>
      <c r="K90" s="43" t="s">
        <v>17</v>
      </c>
    </row>
    <row r="91" spans="2:11" s="41" customFormat="1" ht="23">
      <c r="B91" s="43"/>
      <c r="C91" s="53"/>
      <c r="D91" s="43"/>
      <c r="E91" s="40"/>
      <c r="F91" s="50"/>
      <c r="G91" s="50"/>
      <c r="H91" s="50"/>
      <c r="I91" s="51"/>
      <c r="J91" s="43"/>
      <c r="K91" s="43"/>
    </row>
    <row r="92" spans="2:11" s="41" customFormat="1">
      <c r="B92" s="33"/>
      <c r="C92" s="32"/>
      <c r="D92" s="32"/>
      <c r="E92" s="34"/>
      <c r="F92" s="34"/>
      <c r="G92" s="34"/>
      <c r="H92" s="34"/>
      <c r="I92" s="32"/>
      <c r="J92" s="34"/>
      <c r="K92" s="33"/>
    </row>
    <row r="93" spans="2:11" s="41" customFormat="1">
      <c r="B93" s="155" t="s">
        <v>305</v>
      </c>
      <c r="C93" s="155"/>
      <c r="D93" s="155"/>
      <c r="E93" s="54"/>
      <c r="F93" s="54"/>
      <c r="G93" s="34"/>
      <c r="H93" s="34"/>
      <c r="I93" s="32"/>
      <c r="J93" s="34"/>
      <c r="K93" s="33"/>
    </row>
    <row r="94" spans="2:11" s="41" customFormat="1">
      <c r="B94" s="154" t="s">
        <v>144</v>
      </c>
      <c r="C94" s="154"/>
      <c r="D94" s="154"/>
      <c r="E94" s="55"/>
      <c r="F94" s="55"/>
      <c r="G94" s="34"/>
      <c r="H94" s="34"/>
      <c r="I94" s="32"/>
      <c r="J94" s="56">
        <f>+J21</f>
        <v>0</v>
      </c>
      <c r="K94" s="33"/>
    </row>
    <row r="95" spans="2:11" s="41" customFormat="1">
      <c r="B95" s="154" t="s">
        <v>145</v>
      </c>
      <c r="C95" s="154"/>
      <c r="D95" s="154"/>
      <c r="E95" s="55"/>
      <c r="F95" s="55"/>
      <c r="G95" s="34"/>
      <c r="H95" s="34"/>
      <c r="I95" s="32"/>
      <c r="J95" s="56">
        <v>0</v>
      </c>
      <c r="K95" s="33"/>
    </row>
    <row r="96" spans="2:11" s="41" customFormat="1">
      <c r="B96" s="153" t="s">
        <v>143</v>
      </c>
      <c r="C96" s="153"/>
      <c r="D96" s="153"/>
      <c r="E96" s="55"/>
      <c r="F96" s="55"/>
      <c r="G96" s="34"/>
      <c r="H96" s="34"/>
      <c r="I96" s="32"/>
      <c r="J96" s="56">
        <f>SUM(J94:J95)</f>
        <v>0</v>
      </c>
      <c r="K96" s="32"/>
    </row>
    <row r="97" spans="1:30" s="41" customFormat="1">
      <c r="B97" s="153" t="s">
        <v>143</v>
      </c>
      <c r="C97" s="153"/>
      <c r="D97" s="153"/>
      <c r="E97" s="55"/>
      <c r="F97" s="55"/>
      <c r="G97" s="34"/>
      <c r="H97" s="34"/>
      <c r="I97" s="32"/>
      <c r="J97" s="56">
        <f>ROUND(J96,0)</f>
        <v>0</v>
      </c>
      <c r="K97" s="32" t="s">
        <v>10</v>
      </c>
    </row>
    <row r="98" spans="1:30" s="41" customFormat="1">
      <c r="B98" s="155"/>
      <c r="C98" s="155"/>
      <c r="D98" s="155"/>
      <c r="E98" s="24"/>
      <c r="F98" s="34"/>
      <c r="G98" s="34"/>
      <c r="H98" s="34"/>
      <c r="I98" s="39"/>
      <c r="J98" s="32"/>
      <c r="K98" s="32"/>
    </row>
    <row r="99" spans="1:30" s="41" customFormat="1">
      <c r="B99" s="155" t="s">
        <v>309</v>
      </c>
      <c r="C99" s="155"/>
      <c r="D99" s="155"/>
      <c r="E99" s="54"/>
      <c r="F99" s="54"/>
      <c r="G99" s="34"/>
      <c r="H99" s="34"/>
      <c r="I99" s="32"/>
      <c r="J99" s="34"/>
      <c r="K99" s="33"/>
    </row>
    <row r="100" spans="1:30" s="41" customFormat="1">
      <c r="B100" s="154" t="s">
        <v>144</v>
      </c>
      <c r="C100" s="154"/>
      <c r="D100" s="154"/>
      <c r="E100" s="55"/>
      <c r="F100" s="55"/>
      <c r="G100" s="34"/>
      <c r="H100" s="34"/>
      <c r="I100" s="32"/>
      <c r="J100" s="56">
        <f>+J22</f>
        <v>0</v>
      </c>
      <c r="K100" s="33"/>
    </row>
    <row r="101" spans="1:30" s="41" customFormat="1">
      <c r="B101" s="154" t="s">
        <v>145</v>
      </c>
      <c r="C101" s="154"/>
      <c r="D101" s="154"/>
      <c r="E101" s="55"/>
      <c r="F101" s="55"/>
      <c r="G101" s="34"/>
      <c r="H101" s="34"/>
      <c r="I101" s="32"/>
      <c r="J101" s="56">
        <f>+J100*0.1</f>
        <v>0</v>
      </c>
      <c r="K101" s="33"/>
    </row>
    <row r="102" spans="1:30" s="41" customFormat="1">
      <c r="B102" s="153" t="s">
        <v>143</v>
      </c>
      <c r="C102" s="153"/>
      <c r="D102" s="153"/>
      <c r="E102" s="55"/>
      <c r="F102" s="55"/>
      <c r="G102" s="34"/>
      <c r="H102" s="34"/>
      <c r="I102" s="32"/>
      <c r="J102" s="56">
        <f>SUM(J100:J101)</f>
        <v>0</v>
      </c>
      <c r="K102" s="32"/>
    </row>
    <row r="103" spans="1:30" s="41" customFormat="1">
      <c r="B103" s="153" t="s">
        <v>143</v>
      </c>
      <c r="C103" s="153"/>
      <c r="D103" s="153"/>
      <c r="E103" s="55"/>
      <c r="F103" s="55"/>
      <c r="G103" s="34"/>
      <c r="H103" s="34"/>
      <c r="I103" s="32"/>
      <c r="J103" s="56">
        <f>ROUND(J102,0)</f>
        <v>0</v>
      </c>
      <c r="K103" s="32" t="s">
        <v>21</v>
      </c>
    </row>
    <row r="104" spans="1:30" s="41" customFormat="1">
      <c r="B104" s="154"/>
      <c r="C104" s="154"/>
      <c r="D104" s="154"/>
      <c r="E104" s="24"/>
      <c r="F104" s="24"/>
      <c r="G104" s="34"/>
      <c r="H104" s="34"/>
      <c r="I104" s="32"/>
      <c r="J104" s="56"/>
    </row>
    <row r="105" spans="1:30" s="41" customFormat="1">
      <c r="B105" s="154"/>
      <c r="C105" s="154"/>
      <c r="D105" s="154"/>
      <c r="E105" s="24"/>
      <c r="F105" s="24"/>
      <c r="G105" s="141"/>
      <c r="H105" s="141"/>
      <c r="I105" s="141"/>
      <c r="J105" s="56"/>
      <c r="K105" s="33"/>
    </row>
    <row r="106" spans="1:30" s="41" customFormat="1">
      <c r="B106" s="154"/>
      <c r="C106" s="154"/>
      <c r="D106" s="154"/>
      <c r="E106" s="54"/>
      <c r="F106" s="54"/>
      <c r="G106" s="54"/>
      <c r="H106" s="34"/>
      <c r="I106" s="32"/>
      <c r="J106" s="56"/>
      <c r="K106" s="33"/>
    </row>
    <row r="107" spans="1:30">
      <c r="B107" s="33"/>
      <c r="C107" s="32"/>
      <c r="D107" s="32"/>
      <c r="E107" s="34"/>
      <c r="F107" s="34"/>
      <c r="G107" s="34"/>
      <c r="H107" s="34"/>
      <c r="I107" s="32"/>
      <c r="J107" s="34"/>
      <c r="K107" s="34"/>
    </row>
    <row r="108" spans="1:30">
      <c r="B108" s="155"/>
      <c r="C108" s="155"/>
      <c r="D108" s="155"/>
      <c r="E108" s="24"/>
      <c r="F108" s="24"/>
      <c r="G108" s="34"/>
      <c r="H108" s="34"/>
      <c r="I108" s="32"/>
      <c r="J108" s="34"/>
      <c r="K108" s="34"/>
    </row>
    <row r="109" spans="1:30">
      <c r="B109" s="154"/>
      <c r="C109" s="154"/>
      <c r="D109" s="154"/>
      <c r="E109" s="24"/>
      <c r="F109" s="24"/>
      <c r="G109" s="141"/>
      <c r="H109" s="141"/>
      <c r="I109" s="141"/>
      <c r="J109" s="56"/>
      <c r="K109" s="32"/>
    </row>
    <row r="110" spans="1:30" s="34" customFormat="1">
      <c r="A110" s="58"/>
      <c r="B110" s="33"/>
      <c r="C110" s="32"/>
      <c r="D110" s="32"/>
      <c r="I110" s="32"/>
      <c r="J110" s="56"/>
      <c r="L110" s="23"/>
      <c r="M110" s="23"/>
      <c r="N110" s="23"/>
      <c r="O110" s="23"/>
      <c r="P110" s="23"/>
      <c r="Q110" s="23"/>
      <c r="R110" s="23"/>
      <c r="S110" s="23"/>
      <c r="T110" s="23"/>
      <c r="U110" s="23"/>
      <c r="V110" s="23"/>
      <c r="W110" s="23"/>
      <c r="X110" s="23"/>
      <c r="Y110" s="23"/>
      <c r="Z110" s="23"/>
      <c r="AA110" s="23"/>
      <c r="AB110" s="23"/>
      <c r="AC110" s="23"/>
      <c r="AD110" s="23"/>
    </row>
    <row r="111" spans="1:30" s="34" customFormat="1">
      <c r="A111" s="58"/>
      <c r="B111" s="33"/>
      <c r="C111" s="32"/>
      <c r="D111" s="32"/>
      <c r="I111" s="32"/>
      <c r="J111" s="56"/>
      <c r="K111" s="32"/>
      <c r="L111" s="23"/>
      <c r="M111" s="23"/>
      <c r="N111" s="23"/>
      <c r="O111" s="23"/>
      <c r="P111" s="23"/>
      <c r="Q111" s="23"/>
      <c r="R111" s="23"/>
      <c r="S111" s="23"/>
      <c r="T111" s="23"/>
      <c r="U111" s="23"/>
      <c r="V111" s="23"/>
      <c r="W111" s="23"/>
      <c r="X111" s="23"/>
      <c r="Y111" s="23"/>
      <c r="Z111" s="23"/>
      <c r="AA111" s="23"/>
      <c r="AB111" s="23"/>
      <c r="AC111" s="23"/>
      <c r="AD111" s="23"/>
    </row>
    <row r="112" spans="1:30">
      <c r="J112" s="56"/>
    </row>
  </sheetData>
  <mergeCells count="137">
    <mergeCell ref="B109:D109"/>
    <mergeCell ref="G109:I109"/>
    <mergeCell ref="B103:D103"/>
    <mergeCell ref="B104:D104"/>
    <mergeCell ref="B105:D105"/>
    <mergeCell ref="G105:I105"/>
    <mergeCell ref="B106:D106"/>
    <mergeCell ref="B108:D108"/>
    <mergeCell ref="B97:D97"/>
    <mergeCell ref="B98:D98"/>
    <mergeCell ref="B99:D99"/>
    <mergeCell ref="B100:D100"/>
    <mergeCell ref="B101:D101"/>
    <mergeCell ref="B102:D102"/>
    <mergeCell ref="B89:D89"/>
    <mergeCell ref="B90:D90"/>
    <mergeCell ref="B93:D93"/>
    <mergeCell ref="B94:D94"/>
    <mergeCell ref="B95:D95"/>
    <mergeCell ref="B96:D96"/>
    <mergeCell ref="C83:E83"/>
    <mergeCell ref="F83:G83"/>
    <mergeCell ref="C84:E84"/>
    <mergeCell ref="F84:G84"/>
    <mergeCell ref="B85:D85"/>
    <mergeCell ref="B88:E88"/>
    <mergeCell ref="C80:E80"/>
    <mergeCell ref="F80:G80"/>
    <mergeCell ref="C81:E81"/>
    <mergeCell ref="F81:G81"/>
    <mergeCell ref="C82:E82"/>
    <mergeCell ref="F82:G82"/>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8:E38"/>
    <mergeCell ref="F38:G38"/>
    <mergeCell ref="C39:E39"/>
    <mergeCell ref="F39:G39"/>
    <mergeCell ref="C40:E40"/>
    <mergeCell ref="F40:G40"/>
    <mergeCell ref="C35:E35"/>
    <mergeCell ref="F35:G35"/>
    <mergeCell ref="C36:E36"/>
    <mergeCell ref="F36:G36"/>
    <mergeCell ref="C37:E37"/>
    <mergeCell ref="F37:G37"/>
    <mergeCell ref="B15:K15"/>
    <mergeCell ref="C25:D25"/>
    <mergeCell ref="C26:D26"/>
    <mergeCell ref="C27:D27"/>
    <mergeCell ref="B32:J32"/>
    <mergeCell ref="C34:E34"/>
    <mergeCell ref="F34:G34"/>
    <mergeCell ref="E9:K9"/>
    <mergeCell ref="B13:B14"/>
    <mergeCell ref="C13:C14"/>
    <mergeCell ref="D13:D14"/>
    <mergeCell ref="E13:E14"/>
    <mergeCell ref="G13:I13"/>
    <mergeCell ref="J13:J14"/>
    <mergeCell ref="K13:K14"/>
  </mergeCell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B8D4C4-ACE1-436E-9E80-69ADE2268FEF}">
  <sheetPr>
    <tabColor rgb="FFFFFF00"/>
  </sheetPr>
  <dimension ref="A2:AD112"/>
  <sheetViews>
    <sheetView zoomScale="66" workbookViewId="0">
      <selection activeCell="H36" sqref="H36"/>
    </sheetView>
  </sheetViews>
  <sheetFormatPr defaultColWidth="8.90625" defaultRowHeight="21.5"/>
  <cols>
    <col min="1" max="1" width="8.90625" style="23"/>
    <col min="2" max="2" width="29.90625" style="22" customWidth="1"/>
    <col min="3" max="3" width="21.90625" style="21" customWidth="1"/>
    <col min="4" max="4" width="23.453125" style="21" customWidth="1"/>
    <col min="5" max="5" width="47.08984375" style="23" customWidth="1"/>
    <col min="6" max="6" width="14.90625" style="23" customWidth="1"/>
    <col min="7" max="7" width="12.90625" style="23" customWidth="1"/>
    <col min="8" max="8" width="13.54296875" style="23" customWidth="1"/>
    <col min="9" max="9" width="14.90625" style="23" customWidth="1"/>
    <col min="10" max="10" width="19.90625" style="23" customWidth="1"/>
    <col min="11" max="11" width="35" style="22" customWidth="1"/>
    <col min="12" max="16384" width="8.90625" style="23"/>
  </cols>
  <sheetData>
    <row r="2" spans="2:11" ht="42" customHeight="1">
      <c r="B2" s="24" t="s">
        <v>99</v>
      </c>
      <c r="C2" s="36" t="s">
        <v>251</v>
      </c>
    </row>
    <row r="3" spans="2:11" ht="21" customHeight="1">
      <c r="B3" s="24" t="s">
        <v>100</v>
      </c>
      <c r="C3" s="25"/>
      <c r="E3" s="23" t="s">
        <v>335</v>
      </c>
      <c r="F3" s="23">
        <f>1*7.5</f>
        <v>7.5</v>
      </c>
    </row>
    <row r="4" spans="2:11" ht="21" customHeight="1">
      <c r="B4" s="24" t="s">
        <v>101</v>
      </c>
      <c r="C4" s="32" t="s">
        <v>216</v>
      </c>
      <c r="E4" s="23" t="s">
        <v>334</v>
      </c>
    </row>
    <row r="5" spans="2:11" ht="21" customHeight="1">
      <c r="B5" s="24" t="s">
        <v>102</v>
      </c>
      <c r="C5" s="25" t="s">
        <v>336</v>
      </c>
    </row>
    <row r="6" spans="2:11" ht="21" customHeight="1">
      <c r="B6" s="24" t="s">
        <v>103</v>
      </c>
      <c r="C6" s="25"/>
    </row>
    <row r="7" spans="2:11" ht="21" customHeight="1">
      <c r="B7" s="24" t="s">
        <v>104</v>
      </c>
      <c r="C7" s="25">
        <v>1</v>
      </c>
    </row>
    <row r="8" spans="2:11" ht="21" customHeight="1">
      <c r="B8" s="24" t="s">
        <v>105</v>
      </c>
      <c r="C8" s="25" t="s">
        <v>317</v>
      </c>
    </row>
    <row r="9" spans="2:11" ht="41.4" customHeight="1">
      <c r="B9" s="26" t="s">
        <v>106</v>
      </c>
      <c r="C9" s="25">
        <f>C7+1</f>
        <v>2</v>
      </c>
      <c r="E9" s="135"/>
      <c r="F9" s="135"/>
      <c r="G9" s="135"/>
      <c r="H9" s="135"/>
      <c r="I9" s="135"/>
      <c r="J9" s="135"/>
      <c r="K9" s="135"/>
    </row>
    <row r="10" spans="2:11" ht="21" customHeight="1">
      <c r="B10" s="24" t="s">
        <v>107</v>
      </c>
      <c r="C10" s="25" t="s">
        <v>217</v>
      </c>
      <c r="J10" s="27"/>
    </row>
    <row r="11" spans="2:11" ht="21" customHeight="1">
      <c r="B11" s="24" t="s">
        <v>108</v>
      </c>
      <c r="C11" s="25" t="s">
        <v>218</v>
      </c>
    </row>
    <row r="12" spans="2:11">
      <c r="B12" s="28"/>
      <c r="C12" s="29"/>
    </row>
    <row r="13" spans="2:11" ht="15" customHeight="1">
      <c r="B13" s="136" t="s">
        <v>109</v>
      </c>
      <c r="C13" s="136" t="s">
        <v>110</v>
      </c>
      <c r="D13" s="136" t="s">
        <v>111</v>
      </c>
      <c r="E13" s="136" t="s">
        <v>112</v>
      </c>
      <c r="F13" s="30"/>
      <c r="G13" s="136" t="s">
        <v>113</v>
      </c>
      <c r="H13" s="136"/>
      <c r="I13" s="136"/>
      <c r="J13" s="136" t="s">
        <v>114</v>
      </c>
      <c r="K13" s="136" t="s">
        <v>115</v>
      </c>
    </row>
    <row r="14" spans="2:11" ht="15" customHeight="1">
      <c r="B14" s="136"/>
      <c r="C14" s="136"/>
      <c r="D14" s="136"/>
      <c r="E14" s="136"/>
      <c r="F14" s="30" t="s">
        <v>116</v>
      </c>
      <c r="G14" s="30" t="s">
        <v>117</v>
      </c>
      <c r="H14" s="30" t="s">
        <v>118</v>
      </c>
      <c r="I14" s="30" t="s">
        <v>119</v>
      </c>
      <c r="J14" s="136"/>
      <c r="K14" s="136"/>
    </row>
    <row r="15" spans="2:11" ht="18.649999999999999" customHeight="1">
      <c r="B15" s="132" t="s">
        <v>120</v>
      </c>
      <c r="C15" s="132"/>
      <c r="D15" s="132"/>
      <c r="E15" s="132"/>
      <c r="F15" s="132"/>
      <c r="G15" s="132"/>
      <c r="H15" s="132"/>
      <c r="I15" s="132"/>
      <c r="J15" s="132"/>
      <c r="K15" s="132"/>
    </row>
    <row r="16" spans="2:11">
      <c r="B16" s="31"/>
      <c r="C16" s="32"/>
      <c r="D16" s="32"/>
      <c r="E16" s="32"/>
      <c r="F16" s="32"/>
      <c r="G16" s="32"/>
      <c r="H16" s="32"/>
      <c r="I16" s="33"/>
      <c r="J16" s="32"/>
      <c r="K16" s="32"/>
    </row>
    <row r="17" spans="2:11">
      <c r="B17" s="33"/>
      <c r="C17" s="32"/>
      <c r="D17" s="32"/>
      <c r="E17" s="34"/>
      <c r="F17" s="32"/>
      <c r="G17" s="32"/>
      <c r="H17" s="34"/>
      <c r="I17" s="34"/>
      <c r="J17" s="32"/>
      <c r="K17" s="33"/>
    </row>
    <row r="18" spans="2:11">
      <c r="B18" s="33"/>
      <c r="C18" s="32"/>
      <c r="D18" s="32"/>
      <c r="E18" s="34"/>
      <c r="F18" s="32"/>
      <c r="G18" s="32"/>
      <c r="H18" s="34"/>
      <c r="I18" s="34"/>
      <c r="J18" s="32"/>
      <c r="K18" s="33"/>
    </row>
    <row r="19" spans="2:11">
      <c r="B19" s="33"/>
      <c r="C19" s="32"/>
      <c r="D19" s="32"/>
      <c r="E19" s="34"/>
      <c r="F19" s="32"/>
      <c r="G19" s="32"/>
      <c r="H19" s="34"/>
      <c r="I19" s="34"/>
      <c r="J19" s="32"/>
      <c r="K19" s="33"/>
    </row>
    <row r="20" spans="2:11" ht="22.5" customHeight="1">
      <c r="B20" s="35" t="s">
        <v>121</v>
      </c>
      <c r="C20" s="25"/>
      <c r="D20" s="25"/>
      <c r="E20" s="36"/>
      <c r="F20" s="36"/>
      <c r="G20" s="37"/>
      <c r="H20" s="34"/>
      <c r="I20" s="30"/>
      <c r="J20" s="38"/>
      <c r="K20" s="33"/>
    </row>
    <row r="21" spans="2:11" ht="22.5" customHeight="1">
      <c r="B21" s="35"/>
      <c r="C21" s="36" t="s">
        <v>31</v>
      </c>
      <c r="D21" s="31"/>
      <c r="E21" s="36"/>
      <c r="F21" s="36"/>
      <c r="G21" s="37"/>
      <c r="H21" s="34"/>
      <c r="I21" s="25" t="s">
        <v>10</v>
      </c>
      <c r="J21" s="38">
        <f>+J16</f>
        <v>0</v>
      </c>
      <c r="K21" s="33"/>
    </row>
    <row r="22" spans="2:11" ht="22.5" customHeight="1">
      <c r="B22" s="35"/>
      <c r="C22" s="78" t="s">
        <v>225</v>
      </c>
      <c r="D22" s="33"/>
      <c r="E22" s="31"/>
      <c r="F22" s="31"/>
      <c r="G22" s="32"/>
      <c r="H22" s="32"/>
      <c r="I22" s="25" t="s">
        <v>14</v>
      </c>
      <c r="J22" s="38">
        <f>+J17</f>
        <v>0</v>
      </c>
      <c r="K22" s="33"/>
    </row>
    <row r="23" spans="2:11" ht="22.5" customHeight="1">
      <c r="B23" s="35"/>
      <c r="C23" s="78"/>
      <c r="D23" s="33"/>
      <c r="E23" s="31"/>
      <c r="F23" s="31"/>
      <c r="G23" s="32"/>
      <c r="H23" s="32"/>
      <c r="I23" s="25"/>
      <c r="J23" s="38"/>
      <c r="K23" s="33"/>
    </row>
    <row r="24" spans="2:11" ht="22.5" customHeight="1">
      <c r="B24" s="35"/>
      <c r="C24" s="78"/>
      <c r="D24" s="33"/>
      <c r="E24" s="31"/>
      <c r="F24" s="31"/>
      <c r="G24" s="32"/>
      <c r="H24" s="32"/>
      <c r="I24" s="25"/>
      <c r="J24" s="38"/>
      <c r="K24" s="33"/>
    </row>
    <row r="25" spans="2:11" ht="22.5" customHeight="1">
      <c r="B25" s="35"/>
      <c r="C25" s="139"/>
      <c r="D25" s="139"/>
      <c r="E25" s="31"/>
      <c r="F25" s="31"/>
      <c r="G25" s="32"/>
      <c r="H25" s="32"/>
      <c r="I25" s="25"/>
      <c r="J25" s="38"/>
      <c r="K25" s="33"/>
    </row>
    <row r="26" spans="2:11" ht="22.5" customHeight="1">
      <c r="B26" s="35"/>
      <c r="C26" s="134"/>
      <c r="D26" s="134"/>
      <c r="E26" s="31"/>
      <c r="F26" s="31"/>
      <c r="G26" s="32"/>
      <c r="H26" s="32"/>
      <c r="I26" s="25"/>
      <c r="J26" s="38"/>
      <c r="K26" s="33"/>
    </row>
    <row r="27" spans="2:11" ht="22.5" customHeight="1">
      <c r="B27" s="33"/>
      <c r="C27" s="141"/>
      <c r="D27" s="141"/>
      <c r="E27" s="34"/>
      <c r="F27" s="34"/>
      <c r="G27" s="34"/>
      <c r="H27" s="34"/>
      <c r="I27" s="34"/>
      <c r="J27" s="38"/>
      <c r="K27" s="33"/>
    </row>
    <row r="28" spans="2:11" ht="21.65" customHeight="1">
      <c r="B28" s="33"/>
      <c r="C28" s="34"/>
      <c r="D28" s="34"/>
      <c r="E28" s="34"/>
      <c r="F28" s="34"/>
      <c r="G28" s="34"/>
      <c r="H28" s="34"/>
      <c r="I28" s="34"/>
      <c r="J28" s="38"/>
      <c r="K28" s="39"/>
    </row>
    <row r="29" spans="2:11" ht="21.65" customHeight="1">
      <c r="B29" s="31"/>
      <c r="C29" s="34"/>
      <c r="D29" s="34"/>
      <c r="E29" s="34"/>
      <c r="F29" s="34"/>
      <c r="G29" s="34"/>
      <c r="H29" s="34"/>
      <c r="I29" s="34"/>
      <c r="J29" s="38"/>
      <c r="K29" s="39"/>
    </row>
    <row r="30" spans="2:11">
      <c r="B30" s="31"/>
      <c r="C30" s="31"/>
      <c r="D30" s="31"/>
      <c r="E30" s="31"/>
      <c r="F30" s="31"/>
      <c r="G30" s="34"/>
      <c r="H30" s="34"/>
      <c r="I30" s="34"/>
      <c r="J30" s="39"/>
      <c r="K30" s="33"/>
    </row>
    <row r="31" spans="2:11">
      <c r="B31" s="33"/>
      <c r="C31" s="32"/>
      <c r="D31" s="32"/>
      <c r="E31" s="34"/>
      <c r="F31" s="34"/>
      <c r="G31" s="34"/>
      <c r="H31" s="34"/>
      <c r="I31" s="34"/>
      <c r="J31" s="34"/>
      <c r="K31" s="33"/>
    </row>
    <row r="32" spans="2:11" ht="23">
      <c r="B32" s="142" t="s">
        <v>122</v>
      </c>
      <c r="C32" s="142"/>
      <c r="D32" s="142"/>
      <c r="E32" s="142"/>
      <c r="F32" s="142"/>
      <c r="G32" s="142"/>
      <c r="H32" s="142"/>
      <c r="I32" s="142"/>
      <c r="J32" s="142"/>
      <c r="K32" s="33"/>
    </row>
    <row r="33" spans="2:11">
      <c r="B33" s="32"/>
      <c r="C33" s="32"/>
      <c r="D33" s="32"/>
      <c r="E33" s="34"/>
      <c r="F33" s="34"/>
      <c r="G33" s="34"/>
      <c r="H33" s="34"/>
      <c r="I33" s="34"/>
      <c r="J33" s="34"/>
      <c r="K33" s="33"/>
    </row>
    <row r="34" spans="2:11" s="41" customFormat="1" ht="29.15" customHeight="1">
      <c r="B34" s="36" t="s">
        <v>0</v>
      </c>
      <c r="C34" s="140" t="s">
        <v>1</v>
      </c>
      <c r="D34" s="140"/>
      <c r="E34" s="140"/>
      <c r="F34" s="140" t="s">
        <v>2</v>
      </c>
      <c r="G34" s="140"/>
      <c r="H34" s="25" t="s">
        <v>3</v>
      </c>
      <c r="I34" s="25" t="s">
        <v>4</v>
      </c>
      <c r="J34" s="25" t="s">
        <v>123</v>
      </c>
      <c r="K34" s="25" t="s">
        <v>124</v>
      </c>
    </row>
    <row r="35" spans="2:11" s="41" customFormat="1" ht="162" customHeight="1">
      <c r="B35" s="42">
        <v>1</v>
      </c>
      <c r="C35" s="137" t="s">
        <v>183</v>
      </c>
      <c r="D35" s="137"/>
      <c r="E35" s="137"/>
      <c r="F35" s="138" t="s">
        <v>7</v>
      </c>
      <c r="G35" s="138"/>
      <c r="H35" s="43" t="s">
        <v>125</v>
      </c>
      <c r="I35" s="44">
        <v>1</v>
      </c>
      <c r="J35" s="45"/>
      <c r="K35" s="42"/>
    </row>
    <row r="36" spans="2:11" s="41" customFormat="1" ht="209.5" customHeight="1">
      <c r="B36" s="42">
        <v>2</v>
      </c>
      <c r="C36" s="137" t="s">
        <v>184</v>
      </c>
      <c r="D36" s="137"/>
      <c r="E36" s="137"/>
      <c r="F36" s="138" t="s">
        <v>9</v>
      </c>
      <c r="G36" s="138"/>
      <c r="H36" s="42" t="s">
        <v>10</v>
      </c>
      <c r="I36" s="42"/>
      <c r="J36" s="45"/>
      <c r="K36" s="42"/>
    </row>
    <row r="37" spans="2:11" s="41" customFormat="1" ht="236.5" customHeight="1">
      <c r="B37" s="42">
        <v>3</v>
      </c>
      <c r="C37" s="137" t="s">
        <v>185</v>
      </c>
      <c r="D37" s="137"/>
      <c r="E37" s="137"/>
      <c r="F37" s="138" t="s">
        <v>11</v>
      </c>
      <c r="G37" s="138"/>
      <c r="H37" s="42" t="s">
        <v>12</v>
      </c>
      <c r="I37" s="42"/>
      <c r="J37" s="45"/>
      <c r="K37" s="42"/>
    </row>
    <row r="38" spans="2:11" s="41" customFormat="1" ht="195" customHeight="1">
      <c r="B38" s="42">
        <v>4</v>
      </c>
      <c r="C38" s="137" t="s">
        <v>186</v>
      </c>
      <c r="D38" s="137"/>
      <c r="E38" s="137"/>
      <c r="F38" s="138" t="s">
        <v>13</v>
      </c>
      <c r="G38" s="138"/>
      <c r="H38" s="42" t="s">
        <v>14</v>
      </c>
      <c r="I38" s="42"/>
      <c r="J38" s="45"/>
      <c r="K38" s="42"/>
    </row>
    <row r="39" spans="2:11" s="41" customFormat="1" ht="88.4" customHeight="1">
      <c r="B39" s="42">
        <v>5</v>
      </c>
      <c r="C39" s="137" t="s">
        <v>187</v>
      </c>
      <c r="D39" s="137"/>
      <c r="E39" s="137"/>
      <c r="F39" s="138" t="s">
        <v>15</v>
      </c>
      <c r="G39" s="138"/>
      <c r="H39" s="42" t="s">
        <v>10</v>
      </c>
      <c r="I39" s="44">
        <v>0</v>
      </c>
      <c r="J39" s="45"/>
      <c r="K39" s="42"/>
    </row>
    <row r="40" spans="2:11" s="41" customFormat="1" ht="272.5" customHeight="1">
      <c r="B40" s="42">
        <v>6</v>
      </c>
      <c r="C40" s="137" t="s">
        <v>188</v>
      </c>
      <c r="D40" s="137"/>
      <c r="E40" s="137"/>
      <c r="F40" s="138" t="s">
        <v>16</v>
      </c>
      <c r="G40" s="138"/>
      <c r="H40" s="43" t="s">
        <v>17</v>
      </c>
      <c r="I40" s="44"/>
      <c r="J40" s="45"/>
      <c r="K40" s="42"/>
    </row>
    <row r="41" spans="2:11" s="41" customFormat="1" ht="192" customHeight="1">
      <c r="B41" s="42">
        <v>7</v>
      </c>
      <c r="C41" s="137" t="s">
        <v>189</v>
      </c>
      <c r="D41" s="137"/>
      <c r="E41" s="137"/>
      <c r="F41" s="138" t="s">
        <v>18</v>
      </c>
      <c r="G41" s="138"/>
      <c r="H41" s="43" t="s">
        <v>19</v>
      </c>
      <c r="I41" s="42"/>
      <c r="J41" s="45"/>
      <c r="K41" s="42"/>
    </row>
    <row r="42" spans="2:11" s="41" customFormat="1" ht="232.75" customHeight="1">
      <c r="B42" s="42">
        <v>8</v>
      </c>
      <c r="C42" s="137" t="s">
        <v>190</v>
      </c>
      <c r="D42" s="137"/>
      <c r="E42" s="137"/>
      <c r="F42" s="138" t="s">
        <v>182</v>
      </c>
      <c r="G42" s="138"/>
      <c r="H42" s="43" t="s">
        <v>21</v>
      </c>
      <c r="I42" s="42"/>
      <c r="J42" s="45"/>
      <c r="K42" s="42"/>
    </row>
    <row r="43" spans="2:11" s="41" customFormat="1" ht="292.5" customHeight="1">
      <c r="B43" s="42">
        <v>9</v>
      </c>
      <c r="C43" s="137" t="s">
        <v>191</v>
      </c>
      <c r="D43" s="137"/>
      <c r="E43" s="137"/>
      <c r="F43" s="138" t="s">
        <v>22</v>
      </c>
      <c r="G43" s="138"/>
      <c r="H43" s="43" t="s">
        <v>23</v>
      </c>
      <c r="I43" s="42"/>
      <c r="J43" s="45"/>
      <c r="K43" s="42"/>
    </row>
    <row r="44" spans="2:11" s="41" customFormat="1" ht="262.64999999999998" customHeight="1">
      <c r="B44" s="42">
        <v>10</v>
      </c>
      <c r="C44" s="137" t="s">
        <v>192</v>
      </c>
      <c r="D44" s="137"/>
      <c r="E44" s="137"/>
      <c r="F44" s="138" t="s">
        <v>24</v>
      </c>
      <c r="G44" s="138"/>
      <c r="H44" s="43" t="s">
        <v>23</v>
      </c>
      <c r="I44" s="42"/>
      <c r="J44" s="45"/>
      <c r="K44" s="42"/>
    </row>
    <row r="45" spans="2:11" s="41" customFormat="1" ht="249" customHeight="1">
      <c r="B45" s="42">
        <v>11</v>
      </c>
      <c r="C45" s="137" t="s">
        <v>193</v>
      </c>
      <c r="D45" s="137"/>
      <c r="E45" s="137"/>
      <c r="F45" s="138" t="s">
        <v>25</v>
      </c>
      <c r="G45" s="138"/>
      <c r="H45" s="43" t="s">
        <v>23</v>
      </c>
      <c r="I45" s="42"/>
      <c r="J45" s="45"/>
      <c r="K45" s="42"/>
    </row>
    <row r="46" spans="2:11" s="41" customFormat="1" ht="145.65" customHeight="1">
      <c r="B46" s="42">
        <v>12</v>
      </c>
      <c r="C46" s="137" t="s">
        <v>194</v>
      </c>
      <c r="D46" s="137"/>
      <c r="E46" s="137"/>
      <c r="F46" s="138" t="s">
        <v>26</v>
      </c>
      <c r="G46" s="138"/>
      <c r="H46" s="43" t="s">
        <v>23</v>
      </c>
      <c r="I46" s="42"/>
      <c r="J46" s="45"/>
      <c r="K46" s="42"/>
    </row>
    <row r="47" spans="2:11" s="41" customFormat="1" ht="282.64999999999998" customHeight="1">
      <c r="B47" s="42">
        <v>13</v>
      </c>
      <c r="C47" s="137" t="s">
        <v>195</v>
      </c>
      <c r="D47" s="137"/>
      <c r="E47" s="137"/>
      <c r="F47" s="138" t="s">
        <v>27</v>
      </c>
      <c r="G47" s="138"/>
      <c r="H47" s="43" t="s">
        <v>23</v>
      </c>
      <c r="I47" s="42"/>
      <c r="J47" s="45"/>
      <c r="K47" s="42"/>
    </row>
    <row r="48" spans="2:11" s="41" customFormat="1" ht="166.75" customHeight="1">
      <c r="B48" s="42">
        <v>14</v>
      </c>
      <c r="C48" s="137" t="s">
        <v>196</v>
      </c>
      <c r="D48" s="137"/>
      <c r="E48" s="137"/>
      <c r="F48" s="138" t="s">
        <v>28</v>
      </c>
      <c r="G48" s="138"/>
      <c r="H48" s="43" t="s">
        <v>23</v>
      </c>
      <c r="I48" s="42"/>
      <c r="J48" s="45"/>
      <c r="K48" s="42"/>
    </row>
    <row r="49" spans="2:11" s="41" customFormat="1" ht="270.64999999999998" customHeight="1">
      <c r="B49" s="42">
        <v>15</v>
      </c>
      <c r="C49" s="137" t="s">
        <v>197</v>
      </c>
      <c r="D49" s="137"/>
      <c r="E49" s="137"/>
      <c r="F49" s="138" t="s">
        <v>29</v>
      </c>
      <c r="G49" s="138"/>
      <c r="H49" s="42" t="s">
        <v>10</v>
      </c>
      <c r="I49" s="42"/>
      <c r="J49" s="45"/>
      <c r="K49" s="42"/>
    </row>
    <row r="50" spans="2:11" s="41" customFormat="1" ht="200.5" customHeight="1">
      <c r="B50" s="42">
        <v>16</v>
      </c>
      <c r="C50" s="137" t="s">
        <v>198</v>
      </c>
      <c r="D50" s="137"/>
      <c r="E50" s="137"/>
      <c r="F50" s="138" t="s">
        <v>30</v>
      </c>
      <c r="G50" s="138"/>
      <c r="H50" s="42"/>
      <c r="I50" s="42"/>
      <c r="J50" s="45"/>
      <c r="K50" s="42"/>
    </row>
    <row r="51" spans="2:11" s="41" customFormat="1" ht="52.75" customHeight="1">
      <c r="B51" s="42">
        <v>17</v>
      </c>
      <c r="C51" s="143" t="s">
        <v>126</v>
      </c>
      <c r="D51" s="143"/>
      <c r="E51" s="143"/>
      <c r="F51" s="138" t="s">
        <v>127</v>
      </c>
      <c r="G51" s="138"/>
      <c r="H51" s="46"/>
      <c r="I51" s="42"/>
      <c r="J51" s="45"/>
      <c r="K51" s="42"/>
    </row>
    <row r="52" spans="2:11" s="41" customFormat="1" ht="87" customHeight="1">
      <c r="B52" s="42">
        <v>18</v>
      </c>
      <c r="C52" s="137" t="s">
        <v>199</v>
      </c>
      <c r="D52" s="137"/>
      <c r="E52" s="137"/>
      <c r="F52" s="138" t="s">
        <v>31</v>
      </c>
      <c r="G52" s="138"/>
      <c r="H52" s="42" t="s">
        <v>10</v>
      </c>
      <c r="I52" s="42"/>
      <c r="J52" s="45"/>
      <c r="K52" s="42"/>
    </row>
    <row r="53" spans="2:11" s="41" customFormat="1" ht="163.4" customHeight="1">
      <c r="B53" s="42">
        <v>19</v>
      </c>
      <c r="C53" s="137" t="s">
        <v>200</v>
      </c>
      <c r="D53" s="137"/>
      <c r="E53" s="137"/>
      <c r="F53" s="138" t="s">
        <v>32</v>
      </c>
      <c r="G53" s="138"/>
      <c r="H53" s="42" t="s">
        <v>10</v>
      </c>
      <c r="I53" s="44"/>
      <c r="J53" s="45"/>
      <c r="K53" s="32"/>
    </row>
    <row r="54" spans="2:11" s="41" customFormat="1" ht="122.4" customHeight="1">
      <c r="B54" s="42">
        <v>20</v>
      </c>
      <c r="C54" s="137" t="s">
        <v>201</v>
      </c>
      <c r="D54" s="137"/>
      <c r="E54" s="137"/>
      <c r="F54" s="138" t="s">
        <v>33</v>
      </c>
      <c r="G54" s="138"/>
      <c r="H54" s="42" t="s">
        <v>10</v>
      </c>
      <c r="I54" s="44">
        <f>+J97</f>
        <v>0</v>
      </c>
      <c r="J54" s="45"/>
      <c r="K54" s="42"/>
    </row>
    <row r="55" spans="2:11" s="41" customFormat="1" ht="103.75" customHeight="1">
      <c r="B55" s="42">
        <v>21</v>
      </c>
      <c r="C55" s="137" t="s">
        <v>202</v>
      </c>
      <c r="D55" s="137"/>
      <c r="E55" s="137"/>
      <c r="F55" s="138" t="s">
        <v>34</v>
      </c>
      <c r="G55" s="138"/>
      <c r="H55" s="42" t="s">
        <v>10</v>
      </c>
      <c r="I55" s="44">
        <f>+J106</f>
        <v>0</v>
      </c>
      <c r="J55" s="45"/>
      <c r="K55" s="42"/>
    </row>
    <row r="56" spans="2:11" s="41" customFormat="1" ht="214.75" customHeight="1">
      <c r="B56" s="42">
        <v>22</v>
      </c>
      <c r="C56" s="137" t="s">
        <v>203</v>
      </c>
      <c r="D56" s="137"/>
      <c r="E56" s="137"/>
      <c r="F56" s="138" t="s">
        <v>35</v>
      </c>
      <c r="G56" s="138"/>
      <c r="H56" s="42" t="s">
        <v>10</v>
      </c>
      <c r="I56" s="42"/>
      <c r="J56" s="45"/>
      <c r="K56" s="42"/>
    </row>
    <row r="57" spans="2:11" s="41" customFormat="1" ht="32.15" customHeight="1">
      <c r="B57" s="42">
        <v>23</v>
      </c>
      <c r="C57" s="143" t="s">
        <v>128</v>
      </c>
      <c r="D57" s="143"/>
      <c r="E57" s="143"/>
      <c r="F57" s="138"/>
      <c r="G57" s="138"/>
      <c r="H57" s="35"/>
      <c r="I57" s="42"/>
      <c r="J57" s="45"/>
      <c r="K57" s="42"/>
    </row>
    <row r="58" spans="2:11" s="41" customFormat="1" ht="64.400000000000006" customHeight="1">
      <c r="B58" s="42">
        <v>24</v>
      </c>
      <c r="C58" s="137" t="s">
        <v>204</v>
      </c>
      <c r="D58" s="137"/>
      <c r="E58" s="137"/>
      <c r="F58" s="138" t="s">
        <v>36</v>
      </c>
      <c r="G58" s="138"/>
      <c r="H58" s="42"/>
      <c r="I58" s="42"/>
      <c r="J58" s="45"/>
      <c r="K58" s="33"/>
    </row>
    <row r="59" spans="2:11" s="41" customFormat="1" ht="102.65" customHeight="1">
      <c r="B59" s="42">
        <v>25</v>
      </c>
      <c r="C59" s="137" t="s">
        <v>205</v>
      </c>
      <c r="D59" s="137"/>
      <c r="E59" s="137"/>
      <c r="F59" s="138" t="s">
        <v>37</v>
      </c>
      <c r="G59" s="138"/>
      <c r="H59" s="43" t="s">
        <v>23</v>
      </c>
      <c r="I59" s="44"/>
      <c r="J59" s="45"/>
      <c r="K59" s="32"/>
    </row>
    <row r="60" spans="2:11" s="41" customFormat="1" ht="216.65" customHeight="1">
      <c r="B60" s="42">
        <v>26</v>
      </c>
      <c r="C60" s="137" t="s">
        <v>206</v>
      </c>
      <c r="D60" s="137"/>
      <c r="E60" s="137"/>
      <c r="F60" s="138" t="s">
        <v>38</v>
      </c>
      <c r="G60" s="138"/>
      <c r="H60" s="43" t="s">
        <v>23</v>
      </c>
      <c r="I60" s="44">
        <v>0</v>
      </c>
      <c r="J60" s="45"/>
      <c r="K60" s="42"/>
    </row>
    <row r="61" spans="2:11" s="41" customFormat="1" ht="180.65" customHeight="1">
      <c r="B61" s="42">
        <v>27</v>
      </c>
      <c r="C61" s="137" t="s">
        <v>207</v>
      </c>
      <c r="D61" s="137"/>
      <c r="E61" s="137"/>
      <c r="F61" s="138" t="s">
        <v>39</v>
      </c>
      <c r="G61" s="138"/>
      <c r="H61" s="43" t="s">
        <v>23</v>
      </c>
      <c r="I61" s="42">
        <v>0</v>
      </c>
      <c r="J61" s="45"/>
      <c r="K61" s="42"/>
    </row>
    <row r="62" spans="2:11" s="41" customFormat="1" ht="153" customHeight="1">
      <c r="B62" s="42">
        <v>28</v>
      </c>
      <c r="C62" s="137" t="s">
        <v>40</v>
      </c>
      <c r="D62" s="137"/>
      <c r="E62" s="137"/>
      <c r="F62" s="138" t="s">
        <v>41</v>
      </c>
      <c r="G62" s="138"/>
      <c r="H62" s="43" t="s">
        <v>10</v>
      </c>
      <c r="I62" s="42"/>
      <c r="J62" s="45"/>
      <c r="K62" s="42"/>
    </row>
    <row r="63" spans="2:11" s="41" customFormat="1" ht="111.65" customHeight="1">
      <c r="B63" s="42">
        <v>29</v>
      </c>
      <c r="C63" s="137" t="s">
        <v>208</v>
      </c>
      <c r="D63" s="137"/>
      <c r="E63" s="137"/>
      <c r="F63" s="138" t="s">
        <v>42</v>
      </c>
      <c r="G63" s="138"/>
      <c r="H63" s="43" t="s">
        <v>10</v>
      </c>
      <c r="I63" s="44"/>
      <c r="J63" s="45"/>
      <c r="K63" s="42"/>
    </row>
    <row r="64" spans="2:11" s="41" customFormat="1" ht="241.75" customHeight="1">
      <c r="B64" s="42">
        <v>30</v>
      </c>
      <c r="C64" s="137" t="s">
        <v>209</v>
      </c>
      <c r="D64" s="137"/>
      <c r="E64" s="137"/>
      <c r="F64" s="138" t="s">
        <v>43</v>
      </c>
      <c r="G64" s="138"/>
      <c r="H64" s="43" t="s">
        <v>23</v>
      </c>
      <c r="I64" s="44"/>
      <c r="J64" s="45"/>
      <c r="K64" s="42"/>
    </row>
    <row r="65" spans="2:11" s="41" customFormat="1" ht="249" customHeight="1">
      <c r="B65" s="42">
        <v>31</v>
      </c>
      <c r="C65" s="137" t="s">
        <v>129</v>
      </c>
      <c r="D65" s="137"/>
      <c r="E65" s="137"/>
      <c r="F65" s="138" t="s">
        <v>44</v>
      </c>
      <c r="G65" s="138"/>
      <c r="H65" s="43" t="s">
        <v>45</v>
      </c>
      <c r="I65" s="44"/>
      <c r="J65" s="45"/>
      <c r="K65" s="42"/>
    </row>
    <row r="66" spans="2:11" s="41" customFormat="1" ht="138" customHeight="1">
      <c r="B66" s="42">
        <v>32</v>
      </c>
      <c r="C66" s="137" t="s">
        <v>210</v>
      </c>
      <c r="D66" s="137"/>
      <c r="E66" s="137"/>
      <c r="F66" s="138" t="s">
        <v>46</v>
      </c>
      <c r="G66" s="138"/>
      <c r="H66" s="43" t="s">
        <v>47</v>
      </c>
      <c r="I66" s="44"/>
      <c r="J66" s="45"/>
      <c r="K66" s="42"/>
    </row>
    <row r="67" spans="2:11" s="41" customFormat="1" ht="166.75" customHeight="1">
      <c r="B67" s="42">
        <v>33</v>
      </c>
      <c r="C67" s="137" t="s">
        <v>211</v>
      </c>
      <c r="D67" s="137"/>
      <c r="E67" s="137"/>
      <c r="F67" s="138" t="s">
        <v>48</v>
      </c>
      <c r="G67" s="138"/>
      <c r="H67" s="43" t="s">
        <v>45</v>
      </c>
      <c r="I67" s="44"/>
      <c r="J67" s="45"/>
      <c r="K67" s="42"/>
    </row>
    <row r="68" spans="2:11" s="41" customFormat="1" ht="165" customHeight="1">
      <c r="B68" s="42">
        <v>34</v>
      </c>
      <c r="C68" s="137" t="s">
        <v>212</v>
      </c>
      <c r="D68" s="137"/>
      <c r="E68" s="137"/>
      <c r="F68" s="138" t="s">
        <v>49</v>
      </c>
      <c r="G68" s="138"/>
      <c r="H68" s="43" t="s">
        <v>21</v>
      </c>
      <c r="I68" s="42"/>
      <c r="J68" s="45"/>
      <c r="K68" s="42"/>
    </row>
    <row r="69" spans="2:11" s="41" customFormat="1" ht="409.5" customHeight="1">
      <c r="B69" s="42">
        <v>35</v>
      </c>
      <c r="C69" s="137" t="s">
        <v>213</v>
      </c>
      <c r="D69" s="137"/>
      <c r="E69" s="137"/>
      <c r="F69" s="138" t="s">
        <v>50</v>
      </c>
      <c r="G69" s="138"/>
      <c r="H69" s="43" t="s">
        <v>17</v>
      </c>
      <c r="I69" s="42"/>
      <c r="J69" s="45"/>
      <c r="K69" s="42"/>
    </row>
    <row r="70" spans="2:11" s="41" customFormat="1" ht="201" customHeight="1">
      <c r="B70" s="42">
        <v>36</v>
      </c>
      <c r="C70" s="137" t="s">
        <v>214</v>
      </c>
      <c r="D70" s="137"/>
      <c r="E70" s="137"/>
      <c r="F70" s="138" t="s">
        <v>51</v>
      </c>
      <c r="G70" s="138"/>
      <c r="H70" s="42" t="s">
        <v>14</v>
      </c>
      <c r="I70" s="42"/>
      <c r="J70" s="45"/>
      <c r="K70" s="42"/>
    </row>
    <row r="71" spans="2:11" s="41" customFormat="1" ht="201" customHeight="1">
      <c r="B71" s="42">
        <v>37</v>
      </c>
      <c r="C71" s="137" t="s">
        <v>215</v>
      </c>
      <c r="D71" s="137"/>
      <c r="E71" s="137"/>
      <c r="F71" s="138" t="s">
        <v>52</v>
      </c>
      <c r="G71" s="138"/>
      <c r="H71" s="42" t="s">
        <v>14</v>
      </c>
      <c r="I71" s="42"/>
      <c r="J71" s="45"/>
      <c r="K71" s="42"/>
    </row>
    <row r="72" spans="2:11" s="41" customFormat="1" ht="141" customHeight="1">
      <c r="B72" s="42">
        <v>38</v>
      </c>
      <c r="C72" s="137" t="s">
        <v>53</v>
      </c>
      <c r="D72" s="137"/>
      <c r="E72" s="137"/>
      <c r="F72" s="144" t="s">
        <v>54</v>
      </c>
      <c r="G72" s="144"/>
      <c r="H72" s="42" t="s">
        <v>14</v>
      </c>
      <c r="I72" s="39"/>
      <c r="J72" s="45"/>
      <c r="K72" s="42"/>
    </row>
    <row r="73" spans="2:11" s="41" customFormat="1" ht="228.65" customHeight="1">
      <c r="B73" s="42">
        <v>39</v>
      </c>
      <c r="C73" s="137" t="s">
        <v>55</v>
      </c>
      <c r="D73" s="137"/>
      <c r="E73" s="137"/>
      <c r="F73" s="144" t="s">
        <v>56</v>
      </c>
      <c r="G73" s="144"/>
      <c r="H73" s="42" t="s">
        <v>14</v>
      </c>
      <c r="I73" s="39"/>
      <c r="J73" s="45"/>
      <c r="K73" s="42"/>
    </row>
    <row r="74" spans="2:11" s="41" customFormat="1" ht="228.65" customHeight="1">
      <c r="B74" s="42">
        <v>40</v>
      </c>
      <c r="C74" s="145" t="s">
        <v>130</v>
      </c>
      <c r="D74" s="145"/>
      <c r="E74" s="145"/>
      <c r="F74" s="144" t="s">
        <v>58</v>
      </c>
      <c r="G74" s="144"/>
      <c r="H74" s="42" t="s">
        <v>59</v>
      </c>
      <c r="I74" s="39"/>
      <c r="J74" s="45"/>
      <c r="K74" s="42"/>
    </row>
    <row r="75" spans="2:11" s="41" customFormat="1" ht="228.65" customHeight="1">
      <c r="B75" s="42">
        <v>41</v>
      </c>
      <c r="C75" s="137" t="s">
        <v>60</v>
      </c>
      <c r="D75" s="137"/>
      <c r="E75" s="137"/>
      <c r="F75" s="138" t="s">
        <v>61</v>
      </c>
      <c r="G75" s="138"/>
      <c r="H75" s="32" t="s">
        <v>62</v>
      </c>
      <c r="I75" s="42"/>
      <c r="J75" s="45"/>
      <c r="K75" s="42"/>
    </row>
    <row r="76" spans="2:11" s="41" customFormat="1" ht="201" customHeight="1">
      <c r="B76" s="42">
        <v>42</v>
      </c>
      <c r="C76" s="145" t="s">
        <v>63</v>
      </c>
      <c r="D76" s="145"/>
      <c r="E76" s="145"/>
      <c r="F76" s="138" t="s">
        <v>64</v>
      </c>
      <c r="G76" s="138"/>
      <c r="H76" s="32" t="s">
        <v>62</v>
      </c>
      <c r="I76" s="42"/>
      <c r="J76" s="45"/>
      <c r="K76" s="42"/>
    </row>
    <row r="77" spans="2:11" s="41" customFormat="1" ht="145.65" customHeight="1">
      <c r="B77" s="42">
        <v>43</v>
      </c>
      <c r="C77" s="137" t="s">
        <v>131</v>
      </c>
      <c r="D77" s="137"/>
      <c r="E77" s="137"/>
      <c r="F77" s="138" t="s">
        <v>64</v>
      </c>
      <c r="G77" s="138"/>
      <c r="H77" s="32" t="s">
        <v>23</v>
      </c>
      <c r="I77" s="42"/>
      <c r="J77" s="45"/>
      <c r="K77" s="42"/>
    </row>
    <row r="78" spans="2:11" s="41" customFormat="1" ht="161.5" customHeight="1">
      <c r="B78" s="42">
        <v>44</v>
      </c>
      <c r="C78" s="137" t="s">
        <v>132</v>
      </c>
      <c r="D78" s="137"/>
      <c r="E78" s="137"/>
      <c r="F78" s="138" t="s">
        <v>67</v>
      </c>
      <c r="G78" s="138"/>
      <c r="H78" s="32" t="s">
        <v>14</v>
      </c>
      <c r="I78" s="42"/>
      <c r="J78" s="45"/>
      <c r="K78" s="42"/>
    </row>
    <row r="79" spans="2:11" s="41" customFormat="1" ht="161.5" customHeight="1">
      <c r="B79" s="42">
        <v>45</v>
      </c>
      <c r="C79" s="137" t="s">
        <v>72</v>
      </c>
      <c r="D79" s="137"/>
      <c r="E79" s="137"/>
      <c r="F79" s="138" t="s">
        <v>73</v>
      </c>
      <c r="G79" s="138"/>
      <c r="H79" s="32" t="s">
        <v>68</v>
      </c>
      <c r="I79" s="44">
        <f>+J111</f>
        <v>0</v>
      </c>
      <c r="J79" s="45"/>
      <c r="K79" s="42"/>
    </row>
    <row r="80" spans="2:11" s="41" customFormat="1" ht="136.4" customHeight="1">
      <c r="B80" s="42">
        <v>46</v>
      </c>
      <c r="C80" s="137" t="s">
        <v>133</v>
      </c>
      <c r="D80" s="137"/>
      <c r="E80" s="137"/>
      <c r="F80" s="138" t="s">
        <v>93</v>
      </c>
      <c r="G80" s="138"/>
      <c r="H80" s="32" t="s">
        <v>14</v>
      </c>
      <c r="I80" s="44">
        <f>+J103</f>
        <v>0</v>
      </c>
      <c r="J80" s="45"/>
      <c r="K80" s="42"/>
    </row>
    <row r="81" spans="2:11" s="41" customFormat="1" ht="168" customHeight="1">
      <c r="B81" s="42">
        <v>47</v>
      </c>
      <c r="C81" s="137" t="s">
        <v>76</v>
      </c>
      <c r="D81" s="137"/>
      <c r="E81" s="137"/>
      <c r="F81" s="138" t="s">
        <v>77</v>
      </c>
      <c r="G81" s="138"/>
      <c r="H81" s="32" t="s">
        <v>59</v>
      </c>
      <c r="I81" s="44"/>
      <c r="J81" s="45"/>
      <c r="K81" s="42">
        <v>0</v>
      </c>
    </row>
    <row r="82" spans="2:11" s="41" customFormat="1" ht="176.4" customHeight="1">
      <c r="B82" s="42">
        <v>48</v>
      </c>
      <c r="C82" s="137" t="s">
        <v>134</v>
      </c>
      <c r="D82" s="137"/>
      <c r="E82" s="137"/>
      <c r="F82" s="146" t="s">
        <v>70</v>
      </c>
      <c r="G82" s="147"/>
      <c r="H82" s="31" t="s">
        <v>135</v>
      </c>
      <c r="I82" s="47"/>
      <c r="J82" s="47"/>
      <c r="K82" s="47"/>
    </row>
    <row r="83" spans="2:11" s="41" customFormat="1" ht="162.65" customHeight="1">
      <c r="B83" s="42">
        <v>49</v>
      </c>
      <c r="C83" s="145" t="s">
        <v>74</v>
      </c>
      <c r="D83" s="145"/>
      <c r="E83" s="145"/>
      <c r="F83" s="146" t="s">
        <v>136</v>
      </c>
      <c r="G83" s="147"/>
      <c r="H83" s="31" t="s">
        <v>12</v>
      </c>
      <c r="I83" s="31"/>
      <c r="J83" s="31"/>
      <c r="K83" s="31"/>
    </row>
    <row r="84" spans="2:11" s="41" customFormat="1" ht="196.4" customHeight="1">
      <c r="B84" s="42">
        <v>50</v>
      </c>
      <c r="C84" s="145" t="s">
        <v>82</v>
      </c>
      <c r="D84" s="145"/>
      <c r="E84" s="145"/>
      <c r="F84" s="146" t="s">
        <v>95</v>
      </c>
      <c r="G84" s="147"/>
      <c r="H84" s="31" t="s">
        <v>135</v>
      </c>
      <c r="I84" s="31"/>
      <c r="J84" s="31"/>
      <c r="K84" s="31"/>
    </row>
    <row r="85" spans="2:11" s="41" customFormat="1" ht="23">
      <c r="B85" s="149" t="s">
        <v>137</v>
      </c>
      <c r="C85" s="150"/>
      <c r="D85" s="151"/>
      <c r="E85" s="48" t="s">
        <v>138</v>
      </c>
      <c r="F85" s="48"/>
      <c r="G85" s="48" t="s">
        <v>139</v>
      </c>
      <c r="H85" s="48" t="s">
        <v>140</v>
      </c>
      <c r="I85" s="46" t="s">
        <v>141</v>
      </c>
      <c r="J85" s="48" t="s">
        <v>4</v>
      </c>
      <c r="K85" s="48" t="s">
        <v>3</v>
      </c>
    </row>
    <row r="86" spans="2:11" s="41" customFormat="1" ht="23">
      <c r="B86" s="46"/>
      <c r="C86" s="46"/>
      <c r="D86" s="46"/>
      <c r="E86" s="48"/>
      <c r="F86" s="48"/>
      <c r="G86" s="48"/>
      <c r="H86" s="48"/>
      <c r="I86" s="46"/>
      <c r="J86" s="48"/>
      <c r="K86" s="48"/>
    </row>
    <row r="87" spans="2:11" s="41" customFormat="1" ht="14.4" customHeight="1">
      <c r="B87" s="49"/>
      <c r="C87" s="46"/>
      <c r="D87" s="46"/>
      <c r="E87" s="48"/>
      <c r="F87" s="48"/>
      <c r="G87" s="48"/>
      <c r="H87" s="48"/>
      <c r="I87" s="46"/>
      <c r="J87" s="48"/>
      <c r="K87" s="48"/>
    </row>
    <row r="88" spans="2:11" s="41" customFormat="1" ht="23">
      <c r="B88" s="143" t="s">
        <v>142</v>
      </c>
      <c r="C88" s="143"/>
      <c r="D88" s="143"/>
      <c r="E88" s="143"/>
      <c r="F88" s="50"/>
      <c r="G88" s="50"/>
      <c r="H88" s="50"/>
      <c r="I88" s="43"/>
      <c r="J88" s="49"/>
      <c r="K88" s="48"/>
    </row>
    <row r="89" spans="2:11" s="41" customFormat="1" ht="23">
      <c r="B89" s="148" t="s">
        <v>120</v>
      </c>
      <c r="C89" s="148"/>
      <c r="D89" s="148"/>
      <c r="E89" s="46">
        <v>0</v>
      </c>
      <c r="F89" s="50"/>
      <c r="G89" s="43"/>
      <c r="H89" s="43"/>
      <c r="I89" s="51"/>
      <c r="J89" s="52">
        <f>I89*H89*G89*E89</f>
        <v>0</v>
      </c>
      <c r="K89" s="48"/>
    </row>
    <row r="90" spans="2:11" s="41" customFormat="1" ht="23">
      <c r="B90" s="152" t="s">
        <v>143</v>
      </c>
      <c r="C90" s="152"/>
      <c r="D90" s="152"/>
      <c r="E90" s="40"/>
      <c r="F90" s="50"/>
      <c r="G90" s="50"/>
      <c r="H90" s="50"/>
      <c r="I90" s="51"/>
      <c r="J90" s="52">
        <f>SUM(J89:J89)</f>
        <v>0</v>
      </c>
      <c r="K90" s="43" t="s">
        <v>17</v>
      </c>
    </row>
    <row r="91" spans="2:11" s="41" customFormat="1" ht="23">
      <c r="B91" s="43"/>
      <c r="C91" s="53"/>
      <c r="D91" s="43"/>
      <c r="E91" s="40"/>
      <c r="F91" s="50"/>
      <c r="G91" s="50"/>
      <c r="H91" s="50"/>
      <c r="I91" s="51"/>
      <c r="J91" s="43"/>
      <c r="K91" s="43"/>
    </row>
    <row r="92" spans="2:11" s="41" customFormat="1">
      <c r="B92" s="33"/>
      <c r="C92" s="32"/>
      <c r="D92" s="32"/>
      <c r="E92" s="34"/>
      <c r="F92" s="34"/>
      <c r="G92" s="34"/>
      <c r="H92" s="34"/>
      <c r="I92" s="32"/>
      <c r="J92" s="34"/>
      <c r="K92" s="33"/>
    </row>
    <row r="93" spans="2:11" s="41" customFormat="1">
      <c r="B93" s="155" t="s">
        <v>305</v>
      </c>
      <c r="C93" s="155"/>
      <c r="D93" s="155"/>
      <c r="E93" s="54"/>
      <c r="F93" s="54"/>
      <c r="G93" s="34"/>
      <c r="H93" s="34"/>
      <c r="I93" s="32"/>
      <c r="J93" s="34"/>
      <c r="K93" s="33"/>
    </row>
    <row r="94" spans="2:11" s="41" customFormat="1">
      <c r="B94" s="154" t="s">
        <v>144</v>
      </c>
      <c r="C94" s="154"/>
      <c r="D94" s="154"/>
      <c r="E94" s="55"/>
      <c r="F94" s="55"/>
      <c r="G94" s="34"/>
      <c r="H94" s="34"/>
      <c r="I94" s="32"/>
      <c r="J94" s="56">
        <f>+J21</f>
        <v>0</v>
      </c>
      <c r="K94" s="33"/>
    </row>
    <row r="95" spans="2:11" s="41" customFormat="1">
      <c r="B95" s="154" t="s">
        <v>145</v>
      </c>
      <c r="C95" s="154"/>
      <c r="D95" s="154"/>
      <c r="E95" s="55"/>
      <c r="F95" s="55"/>
      <c r="G95" s="34"/>
      <c r="H95" s="34"/>
      <c r="I95" s="32"/>
      <c r="J95" s="56">
        <v>0</v>
      </c>
      <c r="K95" s="33"/>
    </row>
    <row r="96" spans="2:11" s="41" customFormat="1">
      <c r="B96" s="153" t="s">
        <v>143</v>
      </c>
      <c r="C96" s="153"/>
      <c r="D96" s="153"/>
      <c r="E96" s="55"/>
      <c r="F96" s="55"/>
      <c r="G96" s="34"/>
      <c r="H96" s="34"/>
      <c r="I96" s="32"/>
      <c r="J96" s="56">
        <f>SUM(J94:J95)</f>
        <v>0</v>
      </c>
      <c r="K96" s="32"/>
    </row>
    <row r="97" spans="1:30" s="41" customFormat="1">
      <c r="B97" s="153" t="s">
        <v>143</v>
      </c>
      <c r="C97" s="153"/>
      <c r="D97" s="153"/>
      <c r="E97" s="55"/>
      <c r="F97" s="55"/>
      <c r="G97" s="34"/>
      <c r="H97" s="34"/>
      <c r="I97" s="32"/>
      <c r="J97" s="56">
        <f>ROUND(J96,0)</f>
        <v>0</v>
      </c>
      <c r="K97" s="32" t="s">
        <v>10</v>
      </c>
    </row>
    <row r="98" spans="1:30" s="41" customFormat="1">
      <c r="B98" s="155"/>
      <c r="C98" s="155"/>
      <c r="D98" s="155"/>
      <c r="E98" s="24"/>
      <c r="F98" s="34"/>
      <c r="G98" s="34"/>
      <c r="H98" s="34"/>
      <c r="I98" s="39"/>
      <c r="J98" s="32"/>
      <c r="K98" s="32"/>
    </row>
    <row r="99" spans="1:30" s="41" customFormat="1">
      <c r="B99" s="155" t="s">
        <v>309</v>
      </c>
      <c r="C99" s="155"/>
      <c r="D99" s="155"/>
      <c r="E99" s="54"/>
      <c r="F99" s="54"/>
      <c r="G99" s="34"/>
      <c r="H99" s="34"/>
      <c r="I99" s="32"/>
      <c r="J99" s="34"/>
      <c r="K99" s="33"/>
    </row>
    <row r="100" spans="1:30" s="41" customFormat="1">
      <c r="B100" s="154" t="s">
        <v>144</v>
      </c>
      <c r="C100" s="154"/>
      <c r="D100" s="154"/>
      <c r="E100" s="55"/>
      <c r="F100" s="55"/>
      <c r="G100" s="34"/>
      <c r="H100" s="34"/>
      <c r="I100" s="32"/>
      <c r="J100" s="56">
        <f>+J22</f>
        <v>0</v>
      </c>
      <c r="K100" s="33"/>
    </row>
    <row r="101" spans="1:30" s="41" customFormat="1">
      <c r="B101" s="154" t="s">
        <v>145</v>
      </c>
      <c r="C101" s="154"/>
      <c r="D101" s="154"/>
      <c r="E101" s="55"/>
      <c r="F101" s="55"/>
      <c r="G101" s="34"/>
      <c r="H101" s="34"/>
      <c r="I101" s="32"/>
      <c r="J101" s="56">
        <f>+J100*0.1</f>
        <v>0</v>
      </c>
      <c r="K101" s="33"/>
    </row>
    <row r="102" spans="1:30" s="41" customFormat="1">
      <c r="B102" s="153" t="s">
        <v>143</v>
      </c>
      <c r="C102" s="153"/>
      <c r="D102" s="153"/>
      <c r="E102" s="55"/>
      <c r="F102" s="55"/>
      <c r="G102" s="34"/>
      <c r="H102" s="34"/>
      <c r="I102" s="32"/>
      <c r="J102" s="56">
        <f>SUM(J100:J101)</f>
        <v>0</v>
      </c>
      <c r="K102" s="32"/>
    </row>
    <row r="103" spans="1:30" s="41" customFormat="1">
      <c r="B103" s="153" t="s">
        <v>143</v>
      </c>
      <c r="C103" s="153"/>
      <c r="D103" s="153"/>
      <c r="E103" s="55"/>
      <c r="F103" s="55"/>
      <c r="G103" s="34"/>
      <c r="H103" s="34"/>
      <c r="I103" s="32"/>
      <c r="J103" s="56">
        <f>ROUND(J102,0)</f>
        <v>0</v>
      </c>
      <c r="K103" s="32" t="s">
        <v>21</v>
      </c>
    </row>
    <row r="104" spans="1:30" s="41" customFormat="1">
      <c r="B104" s="154"/>
      <c r="C104" s="154"/>
      <c r="D104" s="154"/>
      <c r="E104" s="24"/>
      <c r="F104" s="24"/>
      <c r="G104" s="34"/>
      <c r="H104" s="34"/>
      <c r="I104" s="32"/>
      <c r="J104" s="56"/>
    </row>
    <row r="105" spans="1:30" s="41" customFormat="1">
      <c r="B105" s="154"/>
      <c r="C105" s="154"/>
      <c r="D105" s="154"/>
      <c r="E105" s="24"/>
      <c r="F105" s="24"/>
      <c r="G105" s="141"/>
      <c r="H105" s="141"/>
      <c r="I105" s="141"/>
      <c r="J105" s="56"/>
      <c r="K105" s="33"/>
    </row>
    <row r="106" spans="1:30" s="41" customFormat="1">
      <c r="B106" s="154"/>
      <c r="C106" s="154"/>
      <c r="D106" s="154"/>
      <c r="E106" s="54"/>
      <c r="F106" s="54"/>
      <c r="G106" s="54"/>
      <c r="H106" s="34"/>
      <c r="I106" s="32"/>
      <c r="J106" s="56"/>
      <c r="K106" s="33"/>
    </row>
    <row r="107" spans="1:30">
      <c r="B107" s="33"/>
      <c r="C107" s="32"/>
      <c r="D107" s="32"/>
      <c r="E107" s="34"/>
      <c r="F107" s="34"/>
      <c r="G107" s="34"/>
      <c r="H107" s="34"/>
      <c r="I107" s="32"/>
      <c r="J107" s="34"/>
      <c r="K107" s="34"/>
    </row>
    <row r="108" spans="1:30">
      <c r="B108" s="155"/>
      <c r="C108" s="155"/>
      <c r="D108" s="155"/>
      <c r="E108" s="24"/>
      <c r="F108" s="24"/>
      <c r="G108" s="34"/>
      <c r="H108" s="34"/>
      <c r="I108" s="32"/>
      <c r="J108" s="34"/>
      <c r="K108" s="34"/>
    </row>
    <row r="109" spans="1:30">
      <c r="B109" s="154"/>
      <c r="C109" s="154"/>
      <c r="D109" s="154"/>
      <c r="E109" s="24"/>
      <c r="F109" s="24"/>
      <c r="G109" s="141"/>
      <c r="H109" s="141"/>
      <c r="I109" s="141"/>
      <c r="J109" s="56"/>
      <c r="K109" s="32"/>
    </row>
    <row r="110" spans="1:30" s="34" customFormat="1">
      <c r="A110" s="58"/>
      <c r="B110" s="33"/>
      <c r="C110" s="32"/>
      <c r="D110" s="32"/>
      <c r="I110" s="32"/>
      <c r="J110" s="56"/>
      <c r="L110" s="23"/>
      <c r="M110" s="23"/>
      <c r="N110" s="23"/>
      <c r="O110" s="23"/>
      <c r="P110" s="23"/>
      <c r="Q110" s="23"/>
      <c r="R110" s="23"/>
      <c r="S110" s="23"/>
      <c r="T110" s="23"/>
      <c r="U110" s="23"/>
      <c r="V110" s="23"/>
      <c r="W110" s="23"/>
      <c r="X110" s="23"/>
      <c r="Y110" s="23"/>
      <c r="Z110" s="23"/>
      <c r="AA110" s="23"/>
      <c r="AB110" s="23"/>
      <c r="AC110" s="23"/>
      <c r="AD110" s="23"/>
    </row>
    <row r="111" spans="1:30" s="34" customFormat="1">
      <c r="A111" s="58"/>
      <c r="B111" s="33"/>
      <c r="C111" s="32"/>
      <c r="D111" s="32"/>
      <c r="I111" s="32"/>
      <c r="J111" s="56"/>
      <c r="K111" s="32"/>
      <c r="L111" s="23"/>
      <c r="M111" s="23"/>
      <c r="N111" s="23"/>
      <c r="O111" s="23"/>
      <c r="P111" s="23"/>
      <c r="Q111" s="23"/>
      <c r="R111" s="23"/>
      <c r="S111" s="23"/>
      <c r="T111" s="23"/>
      <c r="U111" s="23"/>
      <c r="V111" s="23"/>
      <c r="W111" s="23"/>
      <c r="X111" s="23"/>
      <c r="Y111" s="23"/>
      <c r="Z111" s="23"/>
      <c r="AA111" s="23"/>
      <c r="AB111" s="23"/>
      <c r="AC111" s="23"/>
      <c r="AD111" s="23"/>
    </row>
    <row r="112" spans="1:30">
      <c r="J112" s="56"/>
    </row>
  </sheetData>
  <mergeCells count="137">
    <mergeCell ref="B109:D109"/>
    <mergeCell ref="G109:I109"/>
    <mergeCell ref="B103:D103"/>
    <mergeCell ref="B104:D104"/>
    <mergeCell ref="B105:D105"/>
    <mergeCell ref="G105:I105"/>
    <mergeCell ref="B106:D106"/>
    <mergeCell ref="B108:D108"/>
    <mergeCell ref="B97:D97"/>
    <mergeCell ref="B98:D98"/>
    <mergeCell ref="B99:D99"/>
    <mergeCell ref="B100:D100"/>
    <mergeCell ref="B101:D101"/>
    <mergeCell ref="B102:D102"/>
    <mergeCell ref="B89:D89"/>
    <mergeCell ref="B90:D90"/>
    <mergeCell ref="B93:D93"/>
    <mergeCell ref="B94:D94"/>
    <mergeCell ref="B95:D95"/>
    <mergeCell ref="B96:D96"/>
    <mergeCell ref="C83:E83"/>
    <mergeCell ref="F83:G83"/>
    <mergeCell ref="C84:E84"/>
    <mergeCell ref="F84:G84"/>
    <mergeCell ref="B85:D85"/>
    <mergeCell ref="B88:E88"/>
    <mergeCell ref="C80:E80"/>
    <mergeCell ref="F80:G80"/>
    <mergeCell ref="C81:E81"/>
    <mergeCell ref="F81:G81"/>
    <mergeCell ref="C82:E82"/>
    <mergeCell ref="F82:G82"/>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8:E38"/>
    <mergeCell ref="F38:G38"/>
    <mergeCell ref="C39:E39"/>
    <mergeCell ref="F39:G39"/>
    <mergeCell ref="C40:E40"/>
    <mergeCell ref="F40:G40"/>
    <mergeCell ref="C35:E35"/>
    <mergeCell ref="F35:G35"/>
    <mergeCell ref="C36:E36"/>
    <mergeCell ref="F36:G36"/>
    <mergeCell ref="C37:E37"/>
    <mergeCell ref="F37:G37"/>
    <mergeCell ref="B15:K15"/>
    <mergeCell ref="C25:D25"/>
    <mergeCell ref="C26:D26"/>
    <mergeCell ref="C27:D27"/>
    <mergeCell ref="B32:J32"/>
    <mergeCell ref="C34:E34"/>
    <mergeCell ref="F34:G34"/>
    <mergeCell ref="E9:K9"/>
    <mergeCell ref="B13:B14"/>
    <mergeCell ref="C13:C14"/>
    <mergeCell ref="D13:D14"/>
    <mergeCell ref="E13:E14"/>
    <mergeCell ref="G13:I13"/>
    <mergeCell ref="J13:J14"/>
    <mergeCell ref="K13:K14"/>
  </mergeCells>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2AB2D7-1186-48B8-884C-9872F604C386}">
  <sheetPr>
    <tabColor rgb="FFFFFF00"/>
  </sheetPr>
  <dimension ref="A2:AD112"/>
  <sheetViews>
    <sheetView zoomScale="66" workbookViewId="0">
      <selection activeCell="F36" sqref="F36:G36"/>
    </sheetView>
  </sheetViews>
  <sheetFormatPr defaultColWidth="8.90625" defaultRowHeight="21.5"/>
  <cols>
    <col min="1" max="1" width="8.90625" style="23"/>
    <col min="2" max="2" width="29.90625" style="22" customWidth="1"/>
    <col min="3" max="3" width="21.90625" style="21" customWidth="1"/>
    <col min="4" max="4" width="23.453125" style="21" customWidth="1"/>
    <col min="5" max="5" width="47.08984375" style="23" customWidth="1"/>
    <col min="6" max="6" width="14.90625" style="23" customWidth="1"/>
    <col min="7" max="7" width="12.90625" style="23" customWidth="1"/>
    <col min="8" max="8" width="13.54296875" style="23" customWidth="1"/>
    <col min="9" max="9" width="14.90625" style="23" customWidth="1"/>
    <col min="10" max="10" width="19.90625" style="23" customWidth="1"/>
    <col min="11" max="11" width="35" style="22" customWidth="1"/>
    <col min="12" max="16384" width="8.90625" style="23"/>
  </cols>
  <sheetData>
    <row r="2" spans="2:11" ht="42" customHeight="1">
      <c r="B2" s="24" t="s">
        <v>99</v>
      </c>
      <c r="C2" s="36" t="s">
        <v>251</v>
      </c>
    </row>
    <row r="3" spans="2:11" ht="21" customHeight="1">
      <c r="B3" s="24" t="s">
        <v>100</v>
      </c>
      <c r="C3" s="25"/>
      <c r="E3" s="23" t="s">
        <v>244</v>
      </c>
      <c r="F3" s="23">
        <f>1*7</f>
        <v>7</v>
      </c>
    </row>
    <row r="4" spans="2:11" ht="21" customHeight="1">
      <c r="B4" s="24" t="s">
        <v>101</v>
      </c>
      <c r="C4" s="32" t="s">
        <v>216</v>
      </c>
      <c r="E4" s="23" t="s">
        <v>334</v>
      </c>
    </row>
    <row r="5" spans="2:11" ht="21" customHeight="1">
      <c r="B5" s="24" t="s">
        <v>102</v>
      </c>
      <c r="C5" s="25" t="s">
        <v>337</v>
      </c>
    </row>
    <row r="6" spans="2:11" ht="21" customHeight="1">
      <c r="B6" s="24" t="s">
        <v>103</v>
      </c>
      <c r="C6" s="25"/>
    </row>
    <row r="7" spans="2:11" ht="21" customHeight="1">
      <c r="B7" s="24" t="s">
        <v>104</v>
      </c>
      <c r="C7" s="25">
        <v>1</v>
      </c>
    </row>
    <row r="8" spans="2:11" ht="21" customHeight="1">
      <c r="B8" s="24" t="s">
        <v>105</v>
      </c>
      <c r="C8" s="25" t="s">
        <v>317</v>
      </c>
    </row>
    <row r="9" spans="2:11" ht="41.4" customHeight="1">
      <c r="B9" s="26" t="s">
        <v>106</v>
      </c>
      <c r="C9" s="25">
        <f>C7+1</f>
        <v>2</v>
      </c>
      <c r="E9" s="135"/>
      <c r="F9" s="135"/>
      <c r="G9" s="135"/>
      <c r="H9" s="135"/>
      <c r="I9" s="135"/>
      <c r="J9" s="135"/>
      <c r="K9" s="135"/>
    </row>
    <row r="10" spans="2:11" ht="21" customHeight="1">
      <c r="B10" s="24" t="s">
        <v>107</v>
      </c>
      <c r="C10" s="25" t="s">
        <v>217</v>
      </c>
      <c r="J10" s="27"/>
    </row>
    <row r="11" spans="2:11" ht="21" customHeight="1">
      <c r="B11" s="24" t="s">
        <v>108</v>
      </c>
      <c r="C11" s="25" t="s">
        <v>218</v>
      </c>
    </row>
    <row r="12" spans="2:11">
      <c r="B12" s="28"/>
      <c r="C12" s="29"/>
    </row>
    <row r="13" spans="2:11" ht="15" customHeight="1">
      <c r="B13" s="136" t="s">
        <v>109</v>
      </c>
      <c r="C13" s="136" t="s">
        <v>110</v>
      </c>
      <c r="D13" s="136" t="s">
        <v>111</v>
      </c>
      <c r="E13" s="136" t="s">
        <v>112</v>
      </c>
      <c r="F13" s="30"/>
      <c r="G13" s="136" t="s">
        <v>113</v>
      </c>
      <c r="H13" s="136"/>
      <c r="I13" s="136"/>
      <c r="J13" s="136" t="s">
        <v>114</v>
      </c>
      <c r="K13" s="136" t="s">
        <v>115</v>
      </c>
    </row>
    <row r="14" spans="2:11" ht="15" customHeight="1">
      <c r="B14" s="136"/>
      <c r="C14" s="136"/>
      <c r="D14" s="136"/>
      <c r="E14" s="136"/>
      <c r="F14" s="30" t="s">
        <v>116</v>
      </c>
      <c r="G14" s="30" t="s">
        <v>117</v>
      </c>
      <c r="H14" s="30" t="s">
        <v>118</v>
      </c>
      <c r="I14" s="30" t="s">
        <v>119</v>
      </c>
      <c r="J14" s="136"/>
      <c r="K14" s="136"/>
    </row>
    <row r="15" spans="2:11" ht="18.649999999999999" customHeight="1">
      <c r="B15" s="132" t="s">
        <v>120</v>
      </c>
      <c r="C15" s="132"/>
      <c r="D15" s="132"/>
      <c r="E15" s="132"/>
      <c r="F15" s="132"/>
      <c r="G15" s="132"/>
      <c r="H15" s="132"/>
      <c r="I15" s="132"/>
      <c r="J15" s="132"/>
      <c r="K15" s="132"/>
    </row>
    <row r="16" spans="2:11">
      <c r="B16" s="31"/>
      <c r="C16" s="32"/>
      <c r="D16" s="32"/>
      <c r="E16" s="32"/>
      <c r="F16" s="32"/>
      <c r="G16" s="32"/>
      <c r="H16" s="32"/>
      <c r="I16" s="33"/>
      <c r="J16" s="32"/>
      <c r="K16" s="32"/>
    </row>
    <row r="17" spans="2:11">
      <c r="B17" s="33"/>
      <c r="C17" s="32"/>
      <c r="D17" s="32"/>
      <c r="E17" s="34"/>
      <c r="F17" s="32"/>
      <c r="G17" s="32"/>
      <c r="H17" s="34"/>
      <c r="I17" s="34"/>
      <c r="J17" s="32"/>
      <c r="K17" s="33"/>
    </row>
    <row r="18" spans="2:11">
      <c r="B18" s="33"/>
      <c r="C18" s="32"/>
      <c r="D18" s="32"/>
      <c r="E18" s="34"/>
      <c r="F18" s="32"/>
      <c r="G18" s="32"/>
      <c r="H18" s="34"/>
      <c r="I18" s="34"/>
      <c r="J18" s="32"/>
      <c r="K18" s="33"/>
    </row>
    <row r="19" spans="2:11">
      <c r="B19" s="33"/>
      <c r="C19" s="32"/>
      <c r="D19" s="32"/>
      <c r="E19" s="34"/>
      <c r="F19" s="32"/>
      <c r="G19" s="32"/>
      <c r="H19" s="34"/>
      <c r="I19" s="34"/>
      <c r="J19" s="32"/>
      <c r="K19" s="33"/>
    </row>
    <row r="20" spans="2:11" ht="22.5" customHeight="1">
      <c r="B20" s="35" t="s">
        <v>121</v>
      </c>
      <c r="C20" s="25"/>
      <c r="D20" s="25"/>
      <c r="E20" s="36"/>
      <c r="F20" s="36"/>
      <c r="G20" s="37"/>
      <c r="H20" s="34"/>
      <c r="I20" s="30"/>
      <c r="J20" s="38"/>
      <c r="K20" s="33"/>
    </row>
    <row r="21" spans="2:11" ht="22.5" customHeight="1">
      <c r="B21" s="35"/>
      <c r="C21" s="36" t="s">
        <v>31</v>
      </c>
      <c r="D21" s="31"/>
      <c r="E21" s="36"/>
      <c r="F21" s="36"/>
      <c r="G21" s="37"/>
      <c r="H21" s="34"/>
      <c r="I21" s="25" t="s">
        <v>10</v>
      </c>
      <c r="J21" s="38">
        <f>+J16</f>
        <v>0</v>
      </c>
      <c r="K21" s="33"/>
    </row>
    <row r="22" spans="2:11" ht="22.5" customHeight="1">
      <c r="B22" s="35"/>
      <c r="C22" s="78" t="s">
        <v>225</v>
      </c>
      <c r="D22" s="33"/>
      <c r="E22" s="31"/>
      <c r="F22" s="31"/>
      <c r="G22" s="32"/>
      <c r="H22" s="32"/>
      <c r="I22" s="25" t="s">
        <v>14</v>
      </c>
      <c r="J22" s="38">
        <f>+J17</f>
        <v>0</v>
      </c>
      <c r="K22" s="33"/>
    </row>
    <row r="23" spans="2:11" ht="22.5" customHeight="1">
      <c r="B23" s="35"/>
      <c r="C23" s="78"/>
      <c r="D23" s="33"/>
      <c r="E23" s="31"/>
      <c r="F23" s="31"/>
      <c r="G23" s="32"/>
      <c r="H23" s="32"/>
      <c r="I23" s="25"/>
      <c r="J23" s="38"/>
      <c r="K23" s="33"/>
    </row>
    <row r="24" spans="2:11" ht="22.5" customHeight="1">
      <c r="B24" s="35"/>
      <c r="C24" s="78"/>
      <c r="D24" s="33"/>
      <c r="E24" s="31"/>
      <c r="F24" s="31"/>
      <c r="G24" s="32"/>
      <c r="H24" s="32"/>
      <c r="I24" s="25"/>
      <c r="J24" s="38"/>
      <c r="K24" s="33"/>
    </row>
    <row r="25" spans="2:11" ht="22.5" customHeight="1">
      <c r="B25" s="35"/>
      <c r="C25" s="139"/>
      <c r="D25" s="139"/>
      <c r="E25" s="31"/>
      <c r="F25" s="31"/>
      <c r="G25" s="32"/>
      <c r="H25" s="32"/>
      <c r="I25" s="25"/>
      <c r="J25" s="38"/>
      <c r="K25" s="33"/>
    </row>
    <row r="26" spans="2:11" ht="22.5" customHeight="1">
      <c r="B26" s="35"/>
      <c r="C26" s="134"/>
      <c r="D26" s="134"/>
      <c r="E26" s="31"/>
      <c r="F26" s="31"/>
      <c r="G26" s="32"/>
      <c r="H26" s="32"/>
      <c r="I26" s="25"/>
      <c r="J26" s="38"/>
      <c r="K26" s="33"/>
    </row>
    <row r="27" spans="2:11" ht="22.5" customHeight="1">
      <c r="B27" s="33"/>
      <c r="C27" s="141"/>
      <c r="D27" s="141"/>
      <c r="E27" s="34"/>
      <c r="F27" s="34"/>
      <c r="G27" s="34"/>
      <c r="H27" s="34"/>
      <c r="I27" s="34"/>
      <c r="J27" s="38"/>
      <c r="K27" s="33"/>
    </row>
    <row r="28" spans="2:11" ht="21.65" customHeight="1">
      <c r="B28" s="33"/>
      <c r="C28" s="34"/>
      <c r="D28" s="34"/>
      <c r="E28" s="34"/>
      <c r="F28" s="34"/>
      <c r="G28" s="34"/>
      <c r="H28" s="34"/>
      <c r="I28" s="34"/>
      <c r="J28" s="38"/>
      <c r="K28" s="39"/>
    </row>
    <row r="29" spans="2:11" ht="21.65" customHeight="1">
      <c r="B29" s="31"/>
      <c r="C29" s="34"/>
      <c r="D29" s="34"/>
      <c r="E29" s="34"/>
      <c r="F29" s="34"/>
      <c r="G29" s="34"/>
      <c r="H29" s="34"/>
      <c r="I29" s="34"/>
      <c r="J29" s="38"/>
      <c r="K29" s="39"/>
    </row>
    <row r="30" spans="2:11">
      <c r="B30" s="31"/>
      <c r="C30" s="31"/>
      <c r="D30" s="31"/>
      <c r="E30" s="31"/>
      <c r="F30" s="31"/>
      <c r="G30" s="34"/>
      <c r="H30" s="34"/>
      <c r="I30" s="34"/>
      <c r="J30" s="39"/>
      <c r="K30" s="33"/>
    </row>
    <row r="31" spans="2:11">
      <c r="B31" s="33"/>
      <c r="C31" s="32"/>
      <c r="D31" s="32"/>
      <c r="E31" s="34"/>
      <c r="F31" s="34"/>
      <c r="G31" s="34"/>
      <c r="H31" s="34"/>
      <c r="I31" s="34"/>
      <c r="J31" s="34"/>
      <c r="K31" s="33"/>
    </row>
    <row r="32" spans="2:11" ht="23">
      <c r="B32" s="142" t="s">
        <v>122</v>
      </c>
      <c r="C32" s="142"/>
      <c r="D32" s="142"/>
      <c r="E32" s="142"/>
      <c r="F32" s="142"/>
      <c r="G32" s="142"/>
      <c r="H32" s="142"/>
      <c r="I32" s="142"/>
      <c r="J32" s="142"/>
      <c r="K32" s="33"/>
    </row>
    <row r="33" spans="2:11">
      <c r="B33" s="32"/>
      <c r="C33" s="32"/>
      <c r="D33" s="32"/>
      <c r="E33" s="34"/>
      <c r="F33" s="34"/>
      <c r="G33" s="34"/>
      <c r="H33" s="34"/>
      <c r="I33" s="34"/>
      <c r="J33" s="34"/>
      <c r="K33" s="33"/>
    </row>
    <row r="34" spans="2:11" s="41" customFormat="1" ht="29.15" customHeight="1">
      <c r="B34" s="36" t="s">
        <v>0</v>
      </c>
      <c r="C34" s="140" t="s">
        <v>1</v>
      </c>
      <c r="D34" s="140"/>
      <c r="E34" s="140"/>
      <c r="F34" s="140" t="s">
        <v>2</v>
      </c>
      <c r="G34" s="140"/>
      <c r="H34" s="25" t="s">
        <v>3</v>
      </c>
      <c r="I34" s="25" t="s">
        <v>4</v>
      </c>
      <c r="J34" s="25" t="s">
        <v>123</v>
      </c>
      <c r="K34" s="25" t="s">
        <v>124</v>
      </c>
    </row>
    <row r="35" spans="2:11" s="41" customFormat="1" ht="162" customHeight="1">
      <c r="B35" s="42">
        <v>1</v>
      </c>
      <c r="C35" s="137" t="s">
        <v>183</v>
      </c>
      <c r="D35" s="137"/>
      <c r="E35" s="137"/>
      <c r="F35" s="138" t="s">
        <v>7</v>
      </c>
      <c r="G35" s="138"/>
      <c r="H35" s="43" t="s">
        <v>125</v>
      </c>
      <c r="I35" s="44">
        <v>1</v>
      </c>
      <c r="J35" s="45"/>
      <c r="K35" s="42"/>
    </row>
    <row r="36" spans="2:11" s="41" customFormat="1" ht="209.5" customHeight="1">
      <c r="B36" s="42">
        <v>2</v>
      </c>
      <c r="C36" s="137" t="s">
        <v>184</v>
      </c>
      <c r="D36" s="137"/>
      <c r="E36" s="137"/>
      <c r="F36" s="138" t="s">
        <v>9</v>
      </c>
      <c r="G36" s="138"/>
      <c r="H36" s="42" t="s">
        <v>10</v>
      </c>
      <c r="I36" s="42"/>
      <c r="J36" s="45"/>
      <c r="K36" s="42"/>
    </row>
    <row r="37" spans="2:11" s="41" customFormat="1" ht="236.5" customHeight="1">
      <c r="B37" s="42">
        <v>3</v>
      </c>
      <c r="C37" s="137" t="s">
        <v>185</v>
      </c>
      <c r="D37" s="137"/>
      <c r="E37" s="137"/>
      <c r="F37" s="138" t="s">
        <v>11</v>
      </c>
      <c r="G37" s="138"/>
      <c r="H37" s="42" t="s">
        <v>12</v>
      </c>
      <c r="I37" s="42"/>
      <c r="J37" s="45"/>
      <c r="K37" s="42"/>
    </row>
    <row r="38" spans="2:11" s="41" customFormat="1" ht="195" customHeight="1">
      <c r="B38" s="42">
        <v>4</v>
      </c>
      <c r="C38" s="137" t="s">
        <v>186</v>
      </c>
      <c r="D38" s="137"/>
      <c r="E38" s="137"/>
      <c r="F38" s="138" t="s">
        <v>13</v>
      </c>
      <c r="G38" s="138"/>
      <c r="H38" s="42" t="s">
        <v>14</v>
      </c>
      <c r="I38" s="42"/>
      <c r="J38" s="45"/>
      <c r="K38" s="42"/>
    </row>
    <row r="39" spans="2:11" s="41" customFormat="1" ht="88.4" customHeight="1">
      <c r="B39" s="42">
        <v>5</v>
      </c>
      <c r="C39" s="137" t="s">
        <v>187</v>
      </c>
      <c r="D39" s="137"/>
      <c r="E39" s="137"/>
      <c r="F39" s="138" t="s">
        <v>15</v>
      </c>
      <c r="G39" s="138"/>
      <c r="H39" s="42" t="s">
        <v>10</v>
      </c>
      <c r="I39" s="44">
        <v>0</v>
      </c>
      <c r="J39" s="45"/>
      <c r="K39" s="42"/>
    </row>
    <row r="40" spans="2:11" s="41" customFormat="1" ht="272.5" customHeight="1">
      <c r="B40" s="42">
        <v>6</v>
      </c>
      <c r="C40" s="137" t="s">
        <v>188</v>
      </c>
      <c r="D40" s="137"/>
      <c r="E40" s="137"/>
      <c r="F40" s="138" t="s">
        <v>16</v>
      </c>
      <c r="G40" s="138"/>
      <c r="H40" s="43" t="s">
        <v>17</v>
      </c>
      <c r="I40" s="44"/>
      <c r="J40" s="45"/>
      <c r="K40" s="42"/>
    </row>
    <row r="41" spans="2:11" s="41" customFormat="1" ht="192" customHeight="1">
      <c r="B41" s="42">
        <v>7</v>
      </c>
      <c r="C41" s="137" t="s">
        <v>189</v>
      </c>
      <c r="D41" s="137"/>
      <c r="E41" s="137"/>
      <c r="F41" s="138" t="s">
        <v>18</v>
      </c>
      <c r="G41" s="138"/>
      <c r="H41" s="43" t="s">
        <v>19</v>
      </c>
      <c r="I41" s="42"/>
      <c r="J41" s="45"/>
      <c r="K41" s="42"/>
    </row>
    <row r="42" spans="2:11" s="41" customFormat="1" ht="232.75" customHeight="1">
      <c r="B42" s="42">
        <v>8</v>
      </c>
      <c r="C42" s="137" t="s">
        <v>190</v>
      </c>
      <c r="D42" s="137"/>
      <c r="E42" s="137"/>
      <c r="F42" s="138" t="s">
        <v>182</v>
      </c>
      <c r="G42" s="138"/>
      <c r="H42" s="43" t="s">
        <v>21</v>
      </c>
      <c r="I42" s="42"/>
      <c r="J42" s="45"/>
      <c r="K42" s="42"/>
    </row>
    <row r="43" spans="2:11" s="41" customFormat="1" ht="292.5" customHeight="1">
      <c r="B43" s="42">
        <v>9</v>
      </c>
      <c r="C43" s="137" t="s">
        <v>191</v>
      </c>
      <c r="D43" s="137"/>
      <c r="E43" s="137"/>
      <c r="F43" s="138" t="s">
        <v>22</v>
      </c>
      <c r="G43" s="138"/>
      <c r="H43" s="43" t="s">
        <v>23</v>
      </c>
      <c r="I43" s="42"/>
      <c r="J43" s="45"/>
      <c r="K43" s="42"/>
    </row>
    <row r="44" spans="2:11" s="41" customFormat="1" ht="262.64999999999998" customHeight="1">
      <c r="B44" s="42">
        <v>10</v>
      </c>
      <c r="C44" s="137" t="s">
        <v>192</v>
      </c>
      <c r="D44" s="137"/>
      <c r="E44" s="137"/>
      <c r="F44" s="138" t="s">
        <v>24</v>
      </c>
      <c r="G44" s="138"/>
      <c r="H44" s="43" t="s">
        <v>23</v>
      </c>
      <c r="I44" s="42"/>
      <c r="J44" s="45"/>
      <c r="K44" s="42"/>
    </row>
    <row r="45" spans="2:11" s="41" customFormat="1" ht="249" customHeight="1">
      <c r="B45" s="42">
        <v>11</v>
      </c>
      <c r="C45" s="137" t="s">
        <v>193</v>
      </c>
      <c r="D45" s="137"/>
      <c r="E45" s="137"/>
      <c r="F45" s="138" t="s">
        <v>25</v>
      </c>
      <c r="G45" s="138"/>
      <c r="H45" s="43" t="s">
        <v>23</v>
      </c>
      <c r="I45" s="42"/>
      <c r="J45" s="45"/>
      <c r="K45" s="42"/>
    </row>
    <row r="46" spans="2:11" s="41" customFormat="1" ht="145.65" customHeight="1">
      <c r="B46" s="42">
        <v>12</v>
      </c>
      <c r="C46" s="137" t="s">
        <v>194</v>
      </c>
      <c r="D46" s="137"/>
      <c r="E46" s="137"/>
      <c r="F46" s="138" t="s">
        <v>26</v>
      </c>
      <c r="G46" s="138"/>
      <c r="H46" s="43" t="s">
        <v>23</v>
      </c>
      <c r="I46" s="42"/>
      <c r="J46" s="45"/>
      <c r="K46" s="42"/>
    </row>
    <row r="47" spans="2:11" s="41" customFormat="1" ht="282.64999999999998" customHeight="1">
      <c r="B47" s="42">
        <v>13</v>
      </c>
      <c r="C47" s="137" t="s">
        <v>195</v>
      </c>
      <c r="D47" s="137"/>
      <c r="E47" s="137"/>
      <c r="F47" s="138" t="s">
        <v>27</v>
      </c>
      <c r="G47" s="138"/>
      <c r="H47" s="43" t="s">
        <v>23</v>
      </c>
      <c r="I47" s="42"/>
      <c r="J47" s="45"/>
      <c r="K47" s="42"/>
    </row>
    <row r="48" spans="2:11" s="41" customFormat="1" ht="166.75" customHeight="1">
      <c r="B48" s="42">
        <v>14</v>
      </c>
      <c r="C48" s="137" t="s">
        <v>196</v>
      </c>
      <c r="D48" s="137"/>
      <c r="E48" s="137"/>
      <c r="F48" s="138" t="s">
        <v>28</v>
      </c>
      <c r="G48" s="138"/>
      <c r="H48" s="43" t="s">
        <v>23</v>
      </c>
      <c r="I48" s="42"/>
      <c r="J48" s="45"/>
      <c r="K48" s="42"/>
    </row>
    <row r="49" spans="2:11" s="41" customFormat="1" ht="270.64999999999998" customHeight="1">
      <c r="B49" s="42">
        <v>15</v>
      </c>
      <c r="C49" s="137" t="s">
        <v>197</v>
      </c>
      <c r="D49" s="137"/>
      <c r="E49" s="137"/>
      <c r="F49" s="138" t="s">
        <v>29</v>
      </c>
      <c r="G49" s="138"/>
      <c r="H49" s="42" t="s">
        <v>10</v>
      </c>
      <c r="I49" s="42"/>
      <c r="J49" s="45"/>
      <c r="K49" s="42"/>
    </row>
    <row r="50" spans="2:11" s="41" customFormat="1" ht="200.5" customHeight="1">
      <c r="B50" s="42">
        <v>16</v>
      </c>
      <c r="C50" s="137" t="s">
        <v>198</v>
      </c>
      <c r="D50" s="137"/>
      <c r="E50" s="137"/>
      <c r="F50" s="138" t="s">
        <v>30</v>
      </c>
      <c r="G50" s="138"/>
      <c r="H50" s="42"/>
      <c r="I50" s="42"/>
      <c r="J50" s="45"/>
      <c r="K50" s="42"/>
    </row>
    <row r="51" spans="2:11" s="41" customFormat="1" ht="52.75" customHeight="1">
      <c r="B51" s="42">
        <v>17</v>
      </c>
      <c r="C51" s="143" t="s">
        <v>126</v>
      </c>
      <c r="D51" s="143"/>
      <c r="E51" s="143"/>
      <c r="F51" s="138" t="s">
        <v>127</v>
      </c>
      <c r="G51" s="138"/>
      <c r="H51" s="46"/>
      <c r="I51" s="42"/>
      <c r="J51" s="45"/>
      <c r="K51" s="42"/>
    </row>
    <row r="52" spans="2:11" s="41" customFormat="1" ht="87" customHeight="1">
      <c r="B52" s="42">
        <v>18</v>
      </c>
      <c r="C52" s="137" t="s">
        <v>199</v>
      </c>
      <c r="D52" s="137"/>
      <c r="E52" s="137"/>
      <c r="F52" s="138" t="s">
        <v>31</v>
      </c>
      <c r="G52" s="138"/>
      <c r="H52" s="42" t="s">
        <v>10</v>
      </c>
      <c r="I52" s="42"/>
      <c r="J52" s="45"/>
      <c r="K52" s="42"/>
    </row>
    <row r="53" spans="2:11" s="41" customFormat="1" ht="163.4" customHeight="1">
      <c r="B53" s="42">
        <v>19</v>
      </c>
      <c r="C53" s="137" t="s">
        <v>200</v>
      </c>
      <c r="D53" s="137"/>
      <c r="E53" s="137"/>
      <c r="F53" s="138" t="s">
        <v>32</v>
      </c>
      <c r="G53" s="138"/>
      <c r="H53" s="42" t="s">
        <v>10</v>
      </c>
      <c r="I53" s="44"/>
      <c r="J53" s="45"/>
      <c r="K53" s="32"/>
    </row>
    <row r="54" spans="2:11" s="41" customFormat="1" ht="122.4" customHeight="1">
      <c r="B54" s="42">
        <v>20</v>
      </c>
      <c r="C54" s="137" t="s">
        <v>201</v>
      </c>
      <c r="D54" s="137"/>
      <c r="E54" s="137"/>
      <c r="F54" s="138" t="s">
        <v>33</v>
      </c>
      <c r="G54" s="138"/>
      <c r="H54" s="42" t="s">
        <v>10</v>
      </c>
      <c r="I54" s="44">
        <f>+J97</f>
        <v>0</v>
      </c>
      <c r="J54" s="45"/>
      <c r="K54" s="42"/>
    </row>
    <row r="55" spans="2:11" s="41" customFormat="1" ht="103.75" customHeight="1">
      <c r="B55" s="42">
        <v>21</v>
      </c>
      <c r="C55" s="137" t="s">
        <v>202</v>
      </c>
      <c r="D55" s="137"/>
      <c r="E55" s="137"/>
      <c r="F55" s="138" t="s">
        <v>34</v>
      </c>
      <c r="G55" s="138"/>
      <c r="H55" s="42" t="s">
        <v>10</v>
      </c>
      <c r="I55" s="44">
        <f>+J106</f>
        <v>0</v>
      </c>
      <c r="J55" s="45"/>
      <c r="K55" s="42"/>
    </row>
    <row r="56" spans="2:11" s="41" customFormat="1" ht="214.75" customHeight="1">
      <c r="B56" s="42">
        <v>22</v>
      </c>
      <c r="C56" s="137" t="s">
        <v>203</v>
      </c>
      <c r="D56" s="137"/>
      <c r="E56" s="137"/>
      <c r="F56" s="138" t="s">
        <v>35</v>
      </c>
      <c r="G56" s="138"/>
      <c r="H56" s="42" t="s">
        <v>10</v>
      </c>
      <c r="I56" s="42"/>
      <c r="J56" s="45"/>
      <c r="K56" s="42"/>
    </row>
    <row r="57" spans="2:11" s="41" customFormat="1" ht="32.15" customHeight="1">
      <c r="B57" s="42">
        <v>23</v>
      </c>
      <c r="C57" s="143" t="s">
        <v>128</v>
      </c>
      <c r="D57" s="143"/>
      <c r="E57" s="143"/>
      <c r="F57" s="138"/>
      <c r="G57" s="138"/>
      <c r="H57" s="35"/>
      <c r="I57" s="42"/>
      <c r="J57" s="45"/>
      <c r="K57" s="42"/>
    </row>
    <row r="58" spans="2:11" s="41" customFormat="1" ht="64.400000000000006" customHeight="1">
      <c r="B58" s="42">
        <v>24</v>
      </c>
      <c r="C58" s="137" t="s">
        <v>204</v>
      </c>
      <c r="D58" s="137"/>
      <c r="E58" s="137"/>
      <c r="F58" s="138" t="s">
        <v>36</v>
      </c>
      <c r="G58" s="138"/>
      <c r="H58" s="42"/>
      <c r="I58" s="42"/>
      <c r="J58" s="45"/>
      <c r="K58" s="33"/>
    </row>
    <row r="59" spans="2:11" s="41" customFormat="1" ht="102.65" customHeight="1">
      <c r="B59" s="42">
        <v>25</v>
      </c>
      <c r="C59" s="137" t="s">
        <v>205</v>
      </c>
      <c r="D59" s="137"/>
      <c r="E59" s="137"/>
      <c r="F59" s="138" t="s">
        <v>37</v>
      </c>
      <c r="G59" s="138"/>
      <c r="H59" s="43" t="s">
        <v>23</v>
      </c>
      <c r="I59" s="44"/>
      <c r="J59" s="45"/>
      <c r="K59" s="32"/>
    </row>
    <row r="60" spans="2:11" s="41" customFormat="1" ht="216.65" customHeight="1">
      <c r="B60" s="42">
        <v>26</v>
      </c>
      <c r="C60" s="137" t="s">
        <v>206</v>
      </c>
      <c r="D60" s="137"/>
      <c r="E60" s="137"/>
      <c r="F60" s="138" t="s">
        <v>38</v>
      </c>
      <c r="G60" s="138"/>
      <c r="H60" s="43" t="s">
        <v>23</v>
      </c>
      <c r="I60" s="44">
        <v>0</v>
      </c>
      <c r="J60" s="45"/>
      <c r="K60" s="42"/>
    </row>
    <row r="61" spans="2:11" s="41" customFormat="1" ht="180.65" customHeight="1">
      <c r="B61" s="42">
        <v>27</v>
      </c>
      <c r="C61" s="137" t="s">
        <v>207</v>
      </c>
      <c r="D61" s="137"/>
      <c r="E61" s="137"/>
      <c r="F61" s="138" t="s">
        <v>39</v>
      </c>
      <c r="G61" s="138"/>
      <c r="H61" s="43" t="s">
        <v>23</v>
      </c>
      <c r="I61" s="42">
        <v>0</v>
      </c>
      <c r="J61" s="45"/>
      <c r="K61" s="42"/>
    </row>
    <row r="62" spans="2:11" s="41" customFormat="1" ht="153" customHeight="1">
      <c r="B62" s="42">
        <v>28</v>
      </c>
      <c r="C62" s="137" t="s">
        <v>40</v>
      </c>
      <c r="D62" s="137"/>
      <c r="E62" s="137"/>
      <c r="F62" s="138" t="s">
        <v>41</v>
      </c>
      <c r="G62" s="138"/>
      <c r="H62" s="43" t="s">
        <v>10</v>
      </c>
      <c r="I62" s="42"/>
      <c r="J62" s="45"/>
      <c r="K62" s="42"/>
    </row>
    <row r="63" spans="2:11" s="41" customFormat="1" ht="111.65" customHeight="1">
      <c r="B63" s="42">
        <v>29</v>
      </c>
      <c r="C63" s="137" t="s">
        <v>208</v>
      </c>
      <c r="D63" s="137"/>
      <c r="E63" s="137"/>
      <c r="F63" s="138" t="s">
        <v>42</v>
      </c>
      <c r="G63" s="138"/>
      <c r="H63" s="43" t="s">
        <v>10</v>
      </c>
      <c r="I63" s="44"/>
      <c r="J63" s="45"/>
      <c r="K63" s="42"/>
    </row>
    <row r="64" spans="2:11" s="41" customFormat="1" ht="241.75" customHeight="1">
      <c r="B64" s="42">
        <v>30</v>
      </c>
      <c r="C64" s="137" t="s">
        <v>209</v>
      </c>
      <c r="D64" s="137"/>
      <c r="E64" s="137"/>
      <c r="F64" s="138" t="s">
        <v>43</v>
      </c>
      <c r="G64" s="138"/>
      <c r="H64" s="43" t="s">
        <v>23</v>
      </c>
      <c r="I64" s="44"/>
      <c r="J64" s="45"/>
      <c r="K64" s="42"/>
    </row>
    <row r="65" spans="2:11" s="41" customFormat="1" ht="249" customHeight="1">
      <c r="B65" s="42">
        <v>31</v>
      </c>
      <c r="C65" s="137" t="s">
        <v>129</v>
      </c>
      <c r="D65" s="137"/>
      <c r="E65" s="137"/>
      <c r="F65" s="138" t="s">
        <v>44</v>
      </c>
      <c r="G65" s="138"/>
      <c r="H65" s="43" t="s">
        <v>45</v>
      </c>
      <c r="I65" s="44"/>
      <c r="J65" s="45"/>
      <c r="K65" s="42"/>
    </row>
    <row r="66" spans="2:11" s="41" customFormat="1" ht="138" customHeight="1">
      <c r="B66" s="42">
        <v>32</v>
      </c>
      <c r="C66" s="137" t="s">
        <v>210</v>
      </c>
      <c r="D66" s="137"/>
      <c r="E66" s="137"/>
      <c r="F66" s="138" t="s">
        <v>46</v>
      </c>
      <c r="G66" s="138"/>
      <c r="H66" s="43" t="s">
        <v>47</v>
      </c>
      <c r="I66" s="44"/>
      <c r="J66" s="45"/>
      <c r="K66" s="42"/>
    </row>
    <row r="67" spans="2:11" s="41" customFormat="1" ht="166.75" customHeight="1">
      <c r="B67" s="42">
        <v>33</v>
      </c>
      <c r="C67" s="137" t="s">
        <v>211</v>
      </c>
      <c r="D67" s="137"/>
      <c r="E67" s="137"/>
      <c r="F67" s="138" t="s">
        <v>48</v>
      </c>
      <c r="G67" s="138"/>
      <c r="H67" s="43" t="s">
        <v>45</v>
      </c>
      <c r="I67" s="44"/>
      <c r="J67" s="45"/>
      <c r="K67" s="42"/>
    </row>
    <row r="68" spans="2:11" s="41" customFormat="1" ht="165" customHeight="1">
      <c r="B68" s="42">
        <v>34</v>
      </c>
      <c r="C68" s="137" t="s">
        <v>212</v>
      </c>
      <c r="D68" s="137"/>
      <c r="E68" s="137"/>
      <c r="F68" s="138" t="s">
        <v>49</v>
      </c>
      <c r="G68" s="138"/>
      <c r="H68" s="43" t="s">
        <v>21</v>
      </c>
      <c r="I68" s="42"/>
      <c r="J68" s="45"/>
      <c r="K68" s="42"/>
    </row>
    <row r="69" spans="2:11" s="41" customFormat="1" ht="409.5" customHeight="1">
      <c r="B69" s="42">
        <v>35</v>
      </c>
      <c r="C69" s="137" t="s">
        <v>213</v>
      </c>
      <c r="D69" s="137"/>
      <c r="E69" s="137"/>
      <c r="F69" s="138" t="s">
        <v>50</v>
      </c>
      <c r="G69" s="138"/>
      <c r="H69" s="43" t="s">
        <v>17</v>
      </c>
      <c r="I69" s="42"/>
      <c r="J69" s="45"/>
      <c r="K69" s="42"/>
    </row>
    <row r="70" spans="2:11" s="41" customFormat="1" ht="201" customHeight="1">
      <c r="B70" s="42">
        <v>36</v>
      </c>
      <c r="C70" s="137" t="s">
        <v>214</v>
      </c>
      <c r="D70" s="137"/>
      <c r="E70" s="137"/>
      <c r="F70" s="138" t="s">
        <v>51</v>
      </c>
      <c r="G70" s="138"/>
      <c r="H70" s="42" t="s">
        <v>14</v>
      </c>
      <c r="I70" s="42"/>
      <c r="J70" s="45"/>
      <c r="K70" s="42"/>
    </row>
    <row r="71" spans="2:11" s="41" customFormat="1" ht="201" customHeight="1">
      <c r="B71" s="42">
        <v>37</v>
      </c>
      <c r="C71" s="137" t="s">
        <v>215</v>
      </c>
      <c r="D71" s="137"/>
      <c r="E71" s="137"/>
      <c r="F71" s="138" t="s">
        <v>52</v>
      </c>
      <c r="G71" s="138"/>
      <c r="H71" s="42" t="s">
        <v>14</v>
      </c>
      <c r="I71" s="42"/>
      <c r="J71" s="45"/>
      <c r="K71" s="42"/>
    </row>
    <row r="72" spans="2:11" s="41" customFormat="1" ht="141" customHeight="1">
      <c r="B72" s="42">
        <v>38</v>
      </c>
      <c r="C72" s="137" t="s">
        <v>53</v>
      </c>
      <c r="D72" s="137"/>
      <c r="E72" s="137"/>
      <c r="F72" s="144" t="s">
        <v>54</v>
      </c>
      <c r="G72" s="144"/>
      <c r="H72" s="42" t="s">
        <v>14</v>
      </c>
      <c r="I72" s="39"/>
      <c r="J72" s="45"/>
      <c r="K72" s="42"/>
    </row>
    <row r="73" spans="2:11" s="41" customFormat="1" ht="228.65" customHeight="1">
      <c r="B73" s="42">
        <v>39</v>
      </c>
      <c r="C73" s="137" t="s">
        <v>55</v>
      </c>
      <c r="D73" s="137"/>
      <c r="E73" s="137"/>
      <c r="F73" s="144" t="s">
        <v>56</v>
      </c>
      <c r="G73" s="144"/>
      <c r="H73" s="42" t="s">
        <v>14</v>
      </c>
      <c r="I73" s="39"/>
      <c r="J73" s="45"/>
      <c r="K73" s="42"/>
    </row>
    <row r="74" spans="2:11" s="41" customFormat="1" ht="228.65" customHeight="1">
      <c r="B74" s="42">
        <v>40</v>
      </c>
      <c r="C74" s="145" t="s">
        <v>130</v>
      </c>
      <c r="D74" s="145"/>
      <c r="E74" s="145"/>
      <c r="F74" s="144" t="s">
        <v>58</v>
      </c>
      <c r="G74" s="144"/>
      <c r="H74" s="42" t="s">
        <v>59</v>
      </c>
      <c r="I74" s="39"/>
      <c r="J74" s="45"/>
      <c r="K74" s="42"/>
    </row>
    <row r="75" spans="2:11" s="41" customFormat="1" ht="228.65" customHeight="1">
      <c r="B75" s="42">
        <v>41</v>
      </c>
      <c r="C75" s="137" t="s">
        <v>60</v>
      </c>
      <c r="D75" s="137"/>
      <c r="E75" s="137"/>
      <c r="F75" s="138" t="s">
        <v>61</v>
      </c>
      <c r="G75" s="138"/>
      <c r="H75" s="32" t="s">
        <v>62</v>
      </c>
      <c r="I75" s="42"/>
      <c r="J75" s="45"/>
      <c r="K75" s="42"/>
    </row>
    <row r="76" spans="2:11" s="41" customFormat="1" ht="201" customHeight="1">
      <c r="B76" s="42">
        <v>42</v>
      </c>
      <c r="C76" s="145" t="s">
        <v>63</v>
      </c>
      <c r="D76" s="145"/>
      <c r="E76" s="145"/>
      <c r="F76" s="138" t="s">
        <v>64</v>
      </c>
      <c r="G76" s="138"/>
      <c r="H76" s="32" t="s">
        <v>62</v>
      </c>
      <c r="I76" s="42"/>
      <c r="J76" s="45"/>
      <c r="K76" s="42"/>
    </row>
    <row r="77" spans="2:11" s="41" customFormat="1" ht="145.65" customHeight="1">
      <c r="B77" s="42">
        <v>43</v>
      </c>
      <c r="C77" s="137" t="s">
        <v>131</v>
      </c>
      <c r="D77" s="137"/>
      <c r="E77" s="137"/>
      <c r="F77" s="138" t="s">
        <v>64</v>
      </c>
      <c r="G77" s="138"/>
      <c r="H77" s="32" t="s">
        <v>23</v>
      </c>
      <c r="I77" s="42"/>
      <c r="J77" s="45"/>
      <c r="K77" s="42"/>
    </row>
    <row r="78" spans="2:11" s="41" customFormat="1" ht="161.5" customHeight="1">
      <c r="B78" s="42">
        <v>44</v>
      </c>
      <c r="C78" s="137" t="s">
        <v>132</v>
      </c>
      <c r="D78" s="137"/>
      <c r="E78" s="137"/>
      <c r="F78" s="138" t="s">
        <v>67</v>
      </c>
      <c r="G78" s="138"/>
      <c r="H78" s="32" t="s">
        <v>14</v>
      </c>
      <c r="I78" s="42"/>
      <c r="J78" s="45"/>
      <c r="K78" s="42"/>
    </row>
    <row r="79" spans="2:11" s="41" customFormat="1" ht="161.5" customHeight="1">
      <c r="B79" s="42">
        <v>45</v>
      </c>
      <c r="C79" s="137" t="s">
        <v>72</v>
      </c>
      <c r="D79" s="137"/>
      <c r="E79" s="137"/>
      <c r="F79" s="138" t="s">
        <v>73</v>
      </c>
      <c r="G79" s="138"/>
      <c r="H79" s="32" t="s">
        <v>68</v>
      </c>
      <c r="I79" s="44">
        <f>+J111</f>
        <v>0</v>
      </c>
      <c r="J79" s="45"/>
      <c r="K79" s="42"/>
    </row>
    <row r="80" spans="2:11" s="41" customFormat="1" ht="136.4" customHeight="1">
      <c r="B80" s="42">
        <v>46</v>
      </c>
      <c r="C80" s="137" t="s">
        <v>133</v>
      </c>
      <c r="D80" s="137"/>
      <c r="E80" s="137"/>
      <c r="F80" s="138" t="s">
        <v>93</v>
      </c>
      <c r="G80" s="138"/>
      <c r="H80" s="32" t="s">
        <v>14</v>
      </c>
      <c r="I80" s="44">
        <f>+J103</f>
        <v>0</v>
      </c>
      <c r="J80" s="45"/>
      <c r="K80" s="42"/>
    </row>
    <row r="81" spans="2:11" s="41" customFormat="1" ht="168" customHeight="1">
      <c r="B81" s="42">
        <v>47</v>
      </c>
      <c r="C81" s="137" t="s">
        <v>76</v>
      </c>
      <c r="D81" s="137"/>
      <c r="E81" s="137"/>
      <c r="F81" s="138" t="s">
        <v>77</v>
      </c>
      <c r="G81" s="138"/>
      <c r="H81" s="32" t="s">
        <v>59</v>
      </c>
      <c r="I81" s="44"/>
      <c r="J81" s="45"/>
      <c r="K81" s="42">
        <v>0</v>
      </c>
    </row>
    <row r="82" spans="2:11" s="41" customFormat="1" ht="176.4" customHeight="1">
      <c r="B82" s="42">
        <v>48</v>
      </c>
      <c r="C82" s="137" t="s">
        <v>134</v>
      </c>
      <c r="D82" s="137"/>
      <c r="E82" s="137"/>
      <c r="F82" s="146" t="s">
        <v>70</v>
      </c>
      <c r="G82" s="147"/>
      <c r="H82" s="31" t="s">
        <v>135</v>
      </c>
      <c r="I82" s="47"/>
      <c r="J82" s="47"/>
      <c r="K82" s="47"/>
    </row>
    <row r="83" spans="2:11" s="41" customFormat="1" ht="162.65" customHeight="1">
      <c r="B83" s="42">
        <v>49</v>
      </c>
      <c r="C83" s="145" t="s">
        <v>74</v>
      </c>
      <c r="D83" s="145"/>
      <c r="E83" s="145"/>
      <c r="F83" s="146" t="s">
        <v>136</v>
      </c>
      <c r="G83" s="147"/>
      <c r="H83" s="31" t="s">
        <v>12</v>
      </c>
      <c r="I83" s="31"/>
      <c r="J83" s="31"/>
      <c r="K83" s="31"/>
    </row>
    <row r="84" spans="2:11" s="41" customFormat="1" ht="196.4" customHeight="1">
      <c r="B84" s="42">
        <v>50</v>
      </c>
      <c r="C84" s="145" t="s">
        <v>82</v>
      </c>
      <c r="D84" s="145"/>
      <c r="E84" s="145"/>
      <c r="F84" s="146" t="s">
        <v>95</v>
      </c>
      <c r="G84" s="147"/>
      <c r="H84" s="31" t="s">
        <v>135</v>
      </c>
      <c r="I84" s="31"/>
      <c r="J84" s="31"/>
      <c r="K84" s="31"/>
    </row>
    <row r="85" spans="2:11" s="41" customFormat="1" ht="23">
      <c r="B85" s="149" t="s">
        <v>137</v>
      </c>
      <c r="C85" s="150"/>
      <c r="D85" s="151"/>
      <c r="E85" s="48" t="s">
        <v>138</v>
      </c>
      <c r="F85" s="48"/>
      <c r="G85" s="48" t="s">
        <v>139</v>
      </c>
      <c r="H85" s="48" t="s">
        <v>140</v>
      </c>
      <c r="I85" s="46" t="s">
        <v>141</v>
      </c>
      <c r="J85" s="48" t="s">
        <v>4</v>
      </c>
      <c r="K85" s="48" t="s">
        <v>3</v>
      </c>
    </row>
    <row r="86" spans="2:11" s="41" customFormat="1" ht="23">
      <c r="B86" s="46"/>
      <c r="C86" s="46"/>
      <c r="D86" s="46"/>
      <c r="E86" s="48"/>
      <c r="F86" s="48"/>
      <c r="G86" s="48"/>
      <c r="H86" s="48"/>
      <c r="I86" s="46"/>
      <c r="J86" s="48"/>
      <c r="K86" s="48"/>
    </row>
    <row r="87" spans="2:11" s="41" customFormat="1" ht="14.4" customHeight="1">
      <c r="B87" s="49"/>
      <c r="C87" s="46"/>
      <c r="D87" s="46"/>
      <c r="E87" s="48"/>
      <c r="F87" s="48"/>
      <c r="G87" s="48"/>
      <c r="H87" s="48"/>
      <c r="I87" s="46"/>
      <c r="J87" s="48"/>
      <c r="K87" s="48"/>
    </row>
    <row r="88" spans="2:11" s="41" customFormat="1" ht="23">
      <c r="B88" s="143" t="s">
        <v>142</v>
      </c>
      <c r="C88" s="143"/>
      <c r="D88" s="143"/>
      <c r="E88" s="143"/>
      <c r="F88" s="50"/>
      <c r="G88" s="50"/>
      <c r="H88" s="50"/>
      <c r="I88" s="43"/>
      <c r="J88" s="49"/>
      <c r="K88" s="48"/>
    </row>
    <row r="89" spans="2:11" s="41" customFormat="1" ht="23">
      <c r="B89" s="148" t="s">
        <v>120</v>
      </c>
      <c r="C89" s="148"/>
      <c r="D89" s="148"/>
      <c r="E89" s="46">
        <v>0</v>
      </c>
      <c r="F89" s="50"/>
      <c r="G89" s="43"/>
      <c r="H89" s="43"/>
      <c r="I89" s="51"/>
      <c r="J89" s="52">
        <f>I89*H89*G89*E89</f>
        <v>0</v>
      </c>
      <c r="K89" s="48"/>
    </row>
    <row r="90" spans="2:11" s="41" customFormat="1" ht="23">
      <c r="B90" s="152" t="s">
        <v>143</v>
      </c>
      <c r="C90" s="152"/>
      <c r="D90" s="152"/>
      <c r="E90" s="40"/>
      <c r="F90" s="50"/>
      <c r="G90" s="50"/>
      <c r="H90" s="50"/>
      <c r="I90" s="51"/>
      <c r="J90" s="52">
        <f>SUM(J89:J89)</f>
        <v>0</v>
      </c>
      <c r="K90" s="43" t="s">
        <v>17</v>
      </c>
    </row>
    <row r="91" spans="2:11" s="41" customFormat="1" ht="23">
      <c r="B91" s="43"/>
      <c r="C91" s="53"/>
      <c r="D91" s="43"/>
      <c r="E91" s="40"/>
      <c r="F91" s="50"/>
      <c r="G91" s="50"/>
      <c r="H91" s="50"/>
      <c r="I91" s="51"/>
      <c r="J91" s="43"/>
      <c r="K91" s="43"/>
    </row>
    <row r="92" spans="2:11" s="41" customFormat="1">
      <c r="B92" s="33"/>
      <c r="C92" s="32"/>
      <c r="D92" s="32"/>
      <c r="E92" s="34"/>
      <c r="F92" s="34"/>
      <c r="G92" s="34"/>
      <c r="H92" s="34"/>
      <c r="I92" s="32"/>
      <c r="J92" s="34"/>
      <c r="K92" s="33"/>
    </row>
    <row r="93" spans="2:11" s="41" customFormat="1">
      <c r="B93" s="155" t="s">
        <v>305</v>
      </c>
      <c r="C93" s="155"/>
      <c r="D93" s="155"/>
      <c r="E93" s="54"/>
      <c r="F93" s="54"/>
      <c r="G93" s="34"/>
      <c r="H93" s="34"/>
      <c r="I93" s="32"/>
      <c r="J93" s="34"/>
      <c r="K93" s="33"/>
    </row>
    <row r="94" spans="2:11" s="41" customFormat="1">
      <c r="B94" s="154" t="s">
        <v>144</v>
      </c>
      <c r="C94" s="154"/>
      <c r="D94" s="154"/>
      <c r="E94" s="55"/>
      <c r="F94" s="55"/>
      <c r="G94" s="34"/>
      <c r="H94" s="34"/>
      <c r="I94" s="32"/>
      <c r="J94" s="56">
        <f>+J21</f>
        <v>0</v>
      </c>
      <c r="K94" s="33"/>
    </row>
    <row r="95" spans="2:11" s="41" customFormat="1">
      <c r="B95" s="154" t="s">
        <v>145</v>
      </c>
      <c r="C95" s="154"/>
      <c r="D95" s="154"/>
      <c r="E95" s="55"/>
      <c r="F95" s="55"/>
      <c r="G95" s="34"/>
      <c r="H95" s="34"/>
      <c r="I95" s="32"/>
      <c r="J95" s="56">
        <v>0</v>
      </c>
      <c r="K95" s="33"/>
    </row>
    <row r="96" spans="2:11" s="41" customFormat="1">
      <c r="B96" s="153" t="s">
        <v>143</v>
      </c>
      <c r="C96" s="153"/>
      <c r="D96" s="153"/>
      <c r="E96" s="55"/>
      <c r="F96" s="55"/>
      <c r="G96" s="34"/>
      <c r="H96" s="34"/>
      <c r="I96" s="32"/>
      <c r="J96" s="56">
        <f>SUM(J94:J95)</f>
        <v>0</v>
      </c>
      <c r="K96" s="32"/>
    </row>
    <row r="97" spans="1:30" s="41" customFormat="1">
      <c r="B97" s="153" t="s">
        <v>143</v>
      </c>
      <c r="C97" s="153"/>
      <c r="D97" s="153"/>
      <c r="E97" s="55"/>
      <c r="F97" s="55"/>
      <c r="G97" s="34"/>
      <c r="H97" s="34"/>
      <c r="I97" s="32"/>
      <c r="J97" s="56">
        <f>ROUND(J96,0)</f>
        <v>0</v>
      </c>
      <c r="K97" s="32" t="s">
        <v>10</v>
      </c>
    </row>
    <row r="98" spans="1:30" s="41" customFormat="1">
      <c r="B98" s="155"/>
      <c r="C98" s="155"/>
      <c r="D98" s="155"/>
      <c r="E98" s="24"/>
      <c r="F98" s="34"/>
      <c r="G98" s="34"/>
      <c r="H98" s="34"/>
      <c r="I98" s="39"/>
      <c r="J98" s="32"/>
      <c r="K98" s="32"/>
    </row>
    <row r="99" spans="1:30" s="41" customFormat="1">
      <c r="B99" s="155" t="s">
        <v>309</v>
      </c>
      <c r="C99" s="155"/>
      <c r="D99" s="155"/>
      <c r="E99" s="54"/>
      <c r="F99" s="54"/>
      <c r="G99" s="34"/>
      <c r="H99" s="34"/>
      <c r="I99" s="32"/>
      <c r="J99" s="34"/>
      <c r="K99" s="33"/>
    </row>
    <row r="100" spans="1:30" s="41" customFormat="1">
      <c r="B100" s="154" t="s">
        <v>144</v>
      </c>
      <c r="C100" s="154"/>
      <c r="D100" s="154"/>
      <c r="E100" s="55"/>
      <c r="F100" s="55"/>
      <c r="G100" s="34"/>
      <c r="H100" s="34"/>
      <c r="I100" s="32"/>
      <c r="J100" s="56">
        <f>+J22</f>
        <v>0</v>
      </c>
      <c r="K100" s="33"/>
    </row>
    <row r="101" spans="1:30" s="41" customFormat="1">
      <c r="B101" s="154" t="s">
        <v>145</v>
      </c>
      <c r="C101" s="154"/>
      <c r="D101" s="154"/>
      <c r="E101" s="55"/>
      <c r="F101" s="55"/>
      <c r="G101" s="34"/>
      <c r="H101" s="34"/>
      <c r="I101" s="32"/>
      <c r="J101" s="56">
        <f>+J100*0.1</f>
        <v>0</v>
      </c>
      <c r="K101" s="33"/>
    </row>
    <row r="102" spans="1:30" s="41" customFormat="1">
      <c r="B102" s="153" t="s">
        <v>143</v>
      </c>
      <c r="C102" s="153"/>
      <c r="D102" s="153"/>
      <c r="E102" s="55"/>
      <c r="F102" s="55"/>
      <c r="G102" s="34"/>
      <c r="H102" s="34"/>
      <c r="I102" s="32"/>
      <c r="J102" s="56">
        <f>SUM(J100:J101)</f>
        <v>0</v>
      </c>
      <c r="K102" s="32"/>
    </row>
    <row r="103" spans="1:30" s="41" customFormat="1">
      <c r="B103" s="153" t="s">
        <v>143</v>
      </c>
      <c r="C103" s="153"/>
      <c r="D103" s="153"/>
      <c r="E103" s="55"/>
      <c r="F103" s="55"/>
      <c r="G103" s="34"/>
      <c r="H103" s="34"/>
      <c r="I103" s="32"/>
      <c r="J103" s="56">
        <f>ROUND(J102,0)</f>
        <v>0</v>
      </c>
      <c r="K103" s="32" t="s">
        <v>21</v>
      </c>
    </row>
    <row r="104" spans="1:30" s="41" customFormat="1">
      <c r="B104" s="154"/>
      <c r="C104" s="154"/>
      <c r="D104" s="154"/>
      <c r="E104" s="24"/>
      <c r="F104" s="24"/>
      <c r="G104" s="34"/>
      <c r="H104" s="34"/>
      <c r="I104" s="32"/>
      <c r="J104" s="56"/>
    </row>
    <row r="105" spans="1:30" s="41" customFormat="1">
      <c r="B105" s="154"/>
      <c r="C105" s="154"/>
      <c r="D105" s="154"/>
      <c r="E105" s="24"/>
      <c r="F105" s="24"/>
      <c r="G105" s="141"/>
      <c r="H105" s="141"/>
      <c r="I105" s="141"/>
      <c r="J105" s="56"/>
      <c r="K105" s="33"/>
    </row>
    <row r="106" spans="1:30" s="41" customFormat="1">
      <c r="B106" s="154"/>
      <c r="C106" s="154"/>
      <c r="D106" s="154"/>
      <c r="E106" s="54"/>
      <c r="F106" s="54"/>
      <c r="G106" s="54"/>
      <c r="H106" s="34"/>
      <c r="I106" s="32"/>
      <c r="J106" s="56"/>
      <c r="K106" s="33"/>
    </row>
    <row r="107" spans="1:30">
      <c r="B107" s="33"/>
      <c r="C107" s="32"/>
      <c r="D107" s="32"/>
      <c r="E107" s="34"/>
      <c r="F107" s="34"/>
      <c r="G107" s="34"/>
      <c r="H107" s="34"/>
      <c r="I107" s="32"/>
      <c r="J107" s="34"/>
      <c r="K107" s="34"/>
    </row>
    <row r="108" spans="1:30">
      <c r="B108" s="155"/>
      <c r="C108" s="155"/>
      <c r="D108" s="155"/>
      <c r="E108" s="24"/>
      <c r="F108" s="24"/>
      <c r="G108" s="34"/>
      <c r="H108" s="34"/>
      <c r="I108" s="32"/>
      <c r="J108" s="34"/>
      <c r="K108" s="34"/>
    </row>
    <row r="109" spans="1:30">
      <c r="B109" s="154"/>
      <c r="C109" s="154"/>
      <c r="D109" s="154"/>
      <c r="E109" s="24"/>
      <c r="F109" s="24"/>
      <c r="G109" s="141"/>
      <c r="H109" s="141"/>
      <c r="I109" s="141"/>
      <c r="J109" s="56"/>
      <c r="K109" s="32"/>
    </row>
    <row r="110" spans="1:30" s="34" customFormat="1">
      <c r="A110" s="58"/>
      <c r="B110" s="33"/>
      <c r="C110" s="32"/>
      <c r="D110" s="32"/>
      <c r="I110" s="32"/>
      <c r="J110" s="56"/>
      <c r="L110" s="23"/>
      <c r="M110" s="23"/>
      <c r="N110" s="23"/>
      <c r="O110" s="23"/>
      <c r="P110" s="23"/>
      <c r="Q110" s="23"/>
      <c r="R110" s="23"/>
      <c r="S110" s="23"/>
      <c r="T110" s="23"/>
      <c r="U110" s="23"/>
      <c r="V110" s="23"/>
      <c r="W110" s="23"/>
      <c r="X110" s="23"/>
      <c r="Y110" s="23"/>
      <c r="Z110" s="23"/>
      <c r="AA110" s="23"/>
      <c r="AB110" s="23"/>
      <c r="AC110" s="23"/>
      <c r="AD110" s="23"/>
    </row>
    <row r="111" spans="1:30" s="34" customFormat="1">
      <c r="A111" s="58"/>
      <c r="B111" s="33"/>
      <c r="C111" s="32"/>
      <c r="D111" s="32"/>
      <c r="I111" s="32"/>
      <c r="J111" s="56"/>
      <c r="K111" s="32"/>
      <c r="L111" s="23"/>
      <c r="M111" s="23"/>
      <c r="N111" s="23"/>
      <c r="O111" s="23"/>
      <c r="P111" s="23"/>
      <c r="Q111" s="23"/>
      <c r="R111" s="23"/>
      <c r="S111" s="23"/>
      <c r="T111" s="23"/>
      <c r="U111" s="23"/>
      <c r="V111" s="23"/>
      <c r="W111" s="23"/>
      <c r="X111" s="23"/>
      <c r="Y111" s="23"/>
      <c r="Z111" s="23"/>
      <c r="AA111" s="23"/>
      <c r="AB111" s="23"/>
      <c r="AC111" s="23"/>
      <c r="AD111" s="23"/>
    </row>
    <row r="112" spans="1:30">
      <c r="J112" s="56"/>
    </row>
  </sheetData>
  <mergeCells count="137">
    <mergeCell ref="B109:D109"/>
    <mergeCell ref="G109:I109"/>
    <mergeCell ref="B103:D103"/>
    <mergeCell ref="B104:D104"/>
    <mergeCell ref="B105:D105"/>
    <mergeCell ref="G105:I105"/>
    <mergeCell ref="B106:D106"/>
    <mergeCell ref="B108:D108"/>
    <mergeCell ref="B97:D97"/>
    <mergeCell ref="B98:D98"/>
    <mergeCell ref="B99:D99"/>
    <mergeCell ref="B100:D100"/>
    <mergeCell ref="B101:D101"/>
    <mergeCell ref="B102:D102"/>
    <mergeCell ref="B89:D89"/>
    <mergeCell ref="B90:D90"/>
    <mergeCell ref="B93:D93"/>
    <mergeCell ref="B94:D94"/>
    <mergeCell ref="B95:D95"/>
    <mergeCell ref="B96:D96"/>
    <mergeCell ref="C83:E83"/>
    <mergeCell ref="F83:G83"/>
    <mergeCell ref="C84:E84"/>
    <mergeCell ref="F84:G84"/>
    <mergeCell ref="B85:D85"/>
    <mergeCell ref="B88:E88"/>
    <mergeCell ref="C80:E80"/>
    <mergeCell ref="F80:G80"/>
    <mergeCell ref="C81:E81"/>
    <mergeCell ref="F81:G81"/>
    <mergeCell ref="C82:E82"/>
    <mergeCell ref="F82:G82"/>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8:E38"/>
    <mergeCell ref="F38:G38"/>
    <mergeCell ref="C39:E39"/>
    <mergeCell ref="F39:G39"/>
    <mergeCell ref="C40:E40"/>
    <mergeCell ref="F40:G40"/>
    <mergeCell ref="C35:E35"/>
    <mergeCell ref="F35:G35"/>
    <mergeCell ref="C36:E36"/>
    <mergeCell ref="F36:G36"/>
    <mergeCell ref="C37:E37"/>
    <mergeCell ref="F37:G37"/>
    <mergeCell ref="B15:K15"/>
    <mergeCell ref="C25:D25"/>
    <mergeCell ref="C26:D26"/>
    <mergeCell ref="C27:D27"/>
    <mergeCell ref="B32:J32"/>
    <mergeCell ref="C34:E34"/>
    <mergeCell ref="F34:G34"/>
    <mergeCell ref="E9:K9"/>
    <mergeCell ref="B13:B14"/>
    <mergeCell ref="C13:C14"/>
    <mergeCell ref="D13:D14"/>
    <mergeCell ref="E13:E14"/>
    <mergeCell ref="G13:I13"/>
    <mergeCell ref="J13:J14"/>
    <mergeCell ref="K13:K14"/>
  </mergeCell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F0C821-1D46-4F98-A14F-0944969CFF34}">
  <sheetPr>
    <tabColor rgb="FFFFFF00"/>
  </sheetPr>
  <dimension ref="A2:AD112"/>
  <sheetViews>
    <sheetView topLeftCell="A17" zoomScale="66" workbookViewId="0">
      <selection activeCell="E10" sqref="E10"/>
    </sheetView>
  </sheetViews>
  <sheetFormatPr defaultColWidth="8.90625" defaultRowHeight="21.5"/>
  <cols>
    <col min="1" max="1" width="8.90625" style="23"/>
    <col min="2" max="2" width="29.90625" style="22" customWidth="1"/>
    <col min="3" max="3" width="21.90625" style="21" customWidth="1"/>
    <col min="4" max="4" width="23.453125" style="21" customWidth="1"/>
    <col min="5" max="5" width="47.08984375" style="23" customWidth="1"/>
    <col min="6" max="6" width="14.90625" style="23" customWidth="1"/>
    <col min="7" max="7" width="12.90625" style="23" customWidth="1"/>
    <col min="8" max="8" width="13.54296875" style="23" customWidth="1"/>
    <col min="9" max="9" width="14.90625" style="23" customWidth="1"/>
    <col min="10" max="10" width="19.90625" style="23" customWidth="1"/>
    <col min="11" max="11" width="35" style="22" customWidth="1"/>
    <col min="12" max="16384" width="8.90625" style="23"/>
  </cols>
  <sheetData>
    <row r="2" spans="2:11" ht="42" customHeight="1">
      <c r="B2" s="24" t="s">
        <v>99</v>
      </c>
      <c r="C2" s="36" t="s">
        <v>251</v>
      </c>
    </row>
    <row r="3" spans="2:11" ht="21" customHeight="1">
      <c r="B3" s="24" t="s">
        <v>100</v>
      </c>
      <c r="C3" s="25"/>
      <c r="E3" s="23" t="s">
        <v>244</v>
      </c>
      <c r="F3" s="23">
        <f>1*7</f>
        <v>7</v>
      </c>
    </row>
    <row r="4" spans="2:11" ht="21" customHeight="1">
      <c r="B4" s="24" t="s">
        <v>101</v>
      </c>
      <c r="C4" s="32" t="s">
        <v>216</v>
      </c>
      <c r="E4" s="23" t="s">
        <v>334</v>
      </c>
    </row>
    <row r="5" spans="2:11" ht="21" customHeight="1">
      <c r="B5" s="24" t="s">
        <v>102</v>
      </c>
      <c r="C5" s="25" t="s">
        <v>338</v>
      </c>
    </row>
    <row r="6" spans="2:11" ht="21" customHeight="1">
      <c r="B6" s="24" t="s">
        <v>103</v>
      </c>
      <c r="C6" s="25"/>
    </row>
    <row r="7" spans="2:11" ht="21" customHeight="1">
      <c r="B7" s="24" t="s">
        <v>104</v>
      </c>
      <c r="C7" s="25">
        <v>1</v>
      </c>
    </row>
    <row r="8" spans="2:11" ht="21" customHeight="1">
      <c r="B8" s="24" t="s">
        <v>105</v>
      </c>
      <c r="C8" s="25" t="s">
        <v>317</v>
      </c>
    </row>
    <row r="9" spans="2:11" ht="41.4" customHeight="1">
      <c r="B9" s="26" t="s">
        <v>106</v>
      </c>
      <c r="C9" s="25">
        <f>C7+1</f>
        <v>2</v>
      </c>
      <c r="E9" s="135"/>
      <c r="F9" s="135"/>
      <c r="G9" s="135"/>
      <c r="H9" s="135"/>
      <c r="I9" s="135"/>
      <c r="J9" s="135"/>
      <c r="K9" s="135"/>
    </row>
    <row r="10" spans="2:11" ht="21" customHeight="1">
      <c r="B10" s="24" t="s">
        <v>107</v>
      </c>
      <c r="C10" s="25" t="s">
        <v>217</v>
      </c>
      <c r="J10" s="27"/>
    </row>
    <row r="11" spans="2:11" ht="21" customHeight="1">
      <c r="B11" s="24" t="s">
        <v>108</v>
      </c>
      <c r="C11" s="25" t="s">
        <v>218</v>
      </c>
    </row>
    <row r="12" spans="2:11">
      <c r="B12" s="28"/>
      <c r="C12" s="29"/>
    </row>
    <row r="13" spans="2:11" ht="15" customHeight="1">
      <c r="B13" s="136" t="s">
        <v>109</v>
      </c>
      <c r="C13" s="136" t="s">
        <v>110</v>
      </c>
      <c r="D13" s="136" t="s">
        <v>111</v>
      </c>
      <c r="E13" s="136" t="s">
        <v>112</v>
      </c>
      <c r="F13" s="30"/>
      <c r="G13" s="136" t="s">
        <v>113</v>
      </c>
      <c r="H13" s="136"/>
      <c r="I13" s="136"/>
      <c r="J13" s="136" t="s">
        <v>114</v>
      </c>
      <c r="K13" s="136" t="s">
        <v>115</v>
      </c>
    </row>
    <row r="14" spans="2:11" ht="15" customHeight="1">
      <c r="B14" s="136"/>
      <c r="C14" s="136"/>
      <c r="D14" s="136"/>
      <c r="E14" s="136"/>
      <c r="F14" s="30" t="s">
        <v>116</v>
      </c>
      <c r="G14" s="30" t="s">
        <v>117</v>
      </c>
      <c r="H14" s="30" t="s">
        <v>118</v>
      </c>
      <c r="I14" s="30" t="s">
        <v>119</v>
      </c>
      <c r="J14" s="136"/>
      <c r="K14" s="136"/>
    </row>
    <row r="15" spans="2:11" ht="18.649999999999999" customHeight="1">
      <c r="B15" s="132" t="s">
        <v>120</v>
      </c>
      <c r="C15" s="132"/>
      <c r="D15" s="132"/>
      <c r="E15" s="132"/>
      <c r="F15" s="132"/>
      <c r="G15" s="132"/>
      <c r="H15" s="132"/>
      <c r="I15" s="132"/>
      <c r="J15" s="132"/>
      <c r="K15" s="132"/>
    </row>
    <row r="16" spans="2:11">
      <c r="B16" s="31"/>
      <c r="C16" s="32"/>
      <c r="D16" s="32"/>
      <c r="E16" s="32"/>
      <c r="F16" s="32"/>
      <c r="G16" s="32"/>
      <c r="H16" s="32"/>
      <c r="I16" s="33"/>
      <c r="J16" s="32"/>
      <c r="K16" s="32"/>
    </row>
    <row r="17" spans="2:11">
      <c r="B17" s="33"/>
      <c r="C17" s="32"/>
      <c r="D17" s="32"/>
      <c r="E17" s="34"/>
      <c r="F17" s="32"/>
      <c r="G17" s="32"/>
      <c r="H17" s="34"/>
      <c r="I17" s="34"/>
      <c r="J17" s="32"/>
      <c r="K17" s="33"/>
    </row>
    <row r="18" spans="2:11">
      <c r="B18" s="33"/>
      <c r="C18" s="32"/>
      <c r="D18" s="32"/>
      <c r="E18" s="34"/>
      <c r="F18" s="32"/>
      <c r="G18" s="32"/>
      <c r="H18" s="34"/>
      <c r="I18" s="34"/>
      <c r="J18" s="32"/>
      <c r="K18" s="33"/>
    </row>
    <row r="19" spans="2:11">
      <c r="B19" s="33"/>
      <c r="C19" s="32"/>
      <c r="D19" s="32"/>
      <c r="E19" s="34"/>
      <c r="F19" s="32"/>
      <c r="G19" s="32"/>
      <c r="H19" s="34"/>
      <c r="I19" s="34"/>
      <c r="J19" s="32"/>
      <c r="K19" s="33"/>
    </row>
    <row r="20" spans="2:11" ht="22.5" customHeight="1">
      <c r="B20" s="35" t="s">
        <v>121</v>
      </c>
      <c r="C20" s="25"/>
      <c r="D20" s="25"/>
      <c r="E20" s="36"/>
      <c r="F20" s="36"/>
      <c r="G20" s="37"/>
      <c r="H20" s="34"/>
      <c r="I20" s="30"/>
      <c r="J20" s="38"/>
      <c r="K20" s="33"/>
    </row>
    <row r="21" spans="2:11" ht="22.5" customHeight="1">
      <c r="B21" s="35"/>
      <c r="C21" s="36" t="s">
        <v>31</v>
      </c>
      <c r="D21" s="31"/>
      <c r="E21" s="36"/>
      <c r="F21" s="36"/>
      <c r="G21" s="37"/>
      <c r="H21" s="34"/>
      <c r="I21" s="25" t="s">
        <v>10</v>
      </c>
      <c r="J21" s="38">
        <f>+J16</f>
        <v>0</v>
      </c>
      <c r="K21" s="33"/>
    </row>
    <row r="22" spans="2:11" ht="22.5" customHeight="1">
      <c r="B22" s="35"/>
      <c r="C22" s="78" t="s">
        <v>225</v>
      </c>
      <c r="D22" s="33"/>
      <c r="E22" s="31"/>
      <c r="F22" s="31"/>
      <c r="G22" s="32"/>
      <c r="H22" s="32"/>
      <c r="I22" s="25" t="s">
        <v>14</v>
      </c>
      <c r="J22" s="38">
        <f>+J17</f>
        <v>0</v>
      </c>
      <c r="K22" s="33"/>
    </row>
    <row r="23" spans="2:11" ht="22.5" customHeight="1">
      <c r="B23" s="35"/>
      <c r="C23" s="78"/>
      <c r="D23" s="33"/>
      <c r="E23" s="31"/>
      <c r="F23" s="31"/>
      <c r="G23" s="32"/>
      <c r="H23" s="32"/>
      <c r="I23" s="25"/>
      <c r="J23" s="38"/>
      <c r="K23" s="33"/>
    </row>
    <row r="24" spans="2:11" ht="22.5" customHeight="1">
      <c r="B24" s="35"/>
      <c r="C24" s="78"/>
      <c r="D24" s="33"/>
      <c r="E24" s="31"/>
      <c r="F24" s="31"/>
      <c r="G24" s="32"/>
      <c r="H24" s="32"/>
      <c r="I24" s="25"/>
      <c r="J24" s="38"/>
      <c r="K24" s="33"/>
    </row>
    <row r="25" spans="2:11" ht="22.5" customHeight="1">
      <c r="B25" s="35"/>
      <c r="C25" s="139"/>
      <c r="D25" s="139"/>
      <c r="E25" s="31"/>
      <c r="F25" s="31"/>
      <c r="G25" s="32"/>
      <c r="H25" s="32"/>
      <c r="I25" s="25"/>
      <c r="J25" s="38"/>
      <c r="K25" s="33"/>
    </row>
    <row r="26" spans="2:11" ht="22.5" customHeight="1">
      <c r="B26" s="35"/>
      <c r="C26" s="134"/>
      <c r="D26" s="134"/>
      <c r="E26" s="31"/>
      <c r="F26" s="31"/>
      <c r="G26" s="32"/>
      <c r="H26" s="32"/>
      <c r="I26" s="25"/>
      <c r="J26" s="38"/>
      <c r="K26" s="33"/>
    </row>
    <row r="27" spans="2:11" ht="22.5" customHeight="1">
      <c r="B27" s="33"/>
      <c r="C27" s="141"/>
      <c r="D27" s="141"/>
      <c r="E27" s="34"/>
      <c r="F27" s="34"/>
      <c r="G27" s="34"/>
      <c r="H27" s="34"/>
      <c r="I27" s="34"/>
      <c r="J27" s="38"/>
      <c r="K27" s="33"/>
    </row>
    <row r="28" spans="2:11" ht="21.65" customHeight="1">
      <c r="B28" s="33"/>
      <c r="C28" s="34"/>
      <c r="D28" s="34"/>
      <c r="E28" s="34"/>
      <c r="F28" s="34"/>
      <c r="G28" s="34"/>
      <c r="H28" s="34"/>
      <c r="I28" s="34"/>
      <c r="J28" s="38"/>
      <c r="K28" s="39"/>
    </row>
    <row r="29" spans="2:11" ht="21.65" customHeight="1">
      <c r="B29" s="31"/>
      <c r="C29" s="34"/>
      <c r="D29" s="34"/>
      <c r="E29" s="34"/>
      <c r="F29" s="34"/>
      <c r="G29" s="34"/>
      <c r="H29" s="34"/>
      <c r="I29" s="34"/>
      <c r="J29" s="38"/>
      <c r="K29" s="39"/>
    </row>
    <row r="30" spans="2:11">
      <c r="B30" s="31"/>
      <c r="C30" s="31"/>
      <c r="D30" s="31"/>
      <c r="E30" s="31"/>
      <c r="F30" s="31"/>
      <c r="G30" s="34"/>
      <c r="H30" s="34"/>
      <c r="I30" s="34"/>
      <c r="J30" s="39"/>
      <c r="K30" s="33"/>
    </row>
    <row r="31" spans="2:11">
      <c r="B31" s="33"/>
      <c r="C31" s="32"/>
      <c r="D31" s="32"/>
      <c r="E31" s="34"/>
      <c r="F31" s="34"/>
      <c r="G31" s="34"/>
      <c r="H31" s="34"/>
      <c r="I31" s="34"/>
      <c r="J31" s="34"/>
      <c r="K31" s="33"/>
    </row>
    <row r="32" spans="2:11" ht="23">
      <c r="B32" s="142" t="s">
        <v>122</v>
      </c>
      <c r="C32" s="142"/>
      <c r="D32" s="142"/>
      <c r="E32" s="142"/>
      <c r="F32" s="142"/>
      <c r="G32" s="142"/>
      <c r="H32" s="142"/>
      <c r="I32" s="142"/>
      <c r="J32" s="142"/>
      <c r="K32" s="33"/>
    </row>
    <row r="33" spans="2:11">
      <c r="B33" s="32"/>
      <c r="C33" s="32"/>
      <c r="D33" s="32"/>
      <c r="E33" s="34"/>
      <c r="F33" s="34"/>
      <c r="G33" s="34"/>
      <c r="H33" s="34"/>
      <c r="I33" s="34"/>
      <c r="J33" s="34"/>
      <c r="K33" s="33"/>
    </row>
    <row r="34" spans="2:11" s="41" customFormat="1" ht="29.15" customHeight="1">
      <c r="B34" s="36" t="s">
        <v>0</v>
      </c>
      <c r="C34" s="140" t="s">
        <v>1</v>
      </c>
      <c r="D34" s="140"/>
      <c r="E34" s="140"/>
      <c r="F34" s="140" t="s">
        <v>2</v>
      </c>
      <c r="G34" s="140"/>
      <c r="H34" s="25" t="s">
        <v>3</v>
      </c>
      <c r="I34" s="25" t="s">
        <v>4</v>
      </c>
      <c r="J34" s="25" t="s">
        <v>123</v>
      </c>
      <c r="K34" s="25" t="s">
        <v>124</v>
      </c>
    </row>
    <row r="35" spans="2:11" s="41" customFormat="1" ht="162" customHeight="1">
      <c r="B35" s="42">
        <v>1</v>
      </c>
      <c r="C35" s="137" t="s">
        <v>183</v>
      </c>
      <c r="D35" s="137"/>
      <c r="E35" s="137"/>
      <c r="F35" s="138" t="s">
        <v>7</v>
      </c>
      <c r="G35" s="138"/>
      <c r="H35" s="43" t="s">
        <v>125</v>
      </c>
      <c r="I35" s="44">
        <v>1</v>
      </c>
      <c r="J35" s="45"/>
      <c r="K35" s="42"/>
    </row>
    <row r="36" spans="2:11" s="41" customFormat="1" ht="209.5" customHeight="1">
      <c r="B36" s="42">
        <v>2</v>
      </c>
      <c r="C36" s="137" t="s">
        <v>184</v>
      </c>
      <c r="D36" s="137"/>
      <c r="E36" s="137"/>
      <c r="F36" s="138" t="s">
        <v>9</v>
      </c>
      <c r="G36" s="138"/>
      <c r="H36" s="42" t="s">
        <v>10</v>
      </c>
      <c r="I36" s="42"/>
      <c r="J36" s="45"/>
      <c r="K36" s="42"/>
    </row>
    <row r="37" spans="2:11" s="41" customFormat="1" ht="236.5" customHeight="1">
      <c r="B37" s="42">
        <v>3</v>
      </c>
      <c r="C37" s="137" t="s">
        <v>185</v>
      </c>
      <c r="D37" s="137"/>
      <c r="E37" s="137"/>
      <c r="F37" s="138" t="s">
        <v>11</v>
      </c>
      <c r="G37" s="138"/>
      <c r="H37" s="42" t="s">
        <v>12</v>
      </c>
      <c r="I37" s="42"/>
      <c r="J37" s="45"/>
      <c r="K37" s="42"/>
    </row>
    <row r="38" spans="2:11" s="41" customFormat="1" ht="195" customHeight="1">
      <c r="B38" s="42">
        <v>4</v>
      </c>
      <c r="C38" s="137" t="s">
        <v>186</v>
      </c>
      <c r="D38" s="137"/>
      <c r="E38" s="137"/>
      <c r="F38" s="138" t="s">
        <v>13</v>
      </c>
      <c r="G38" s="138"/>
      <c r="H38" s="42" t="s">
        <v>14</v>
      </c>
      <c r="I38" s="42"/>
      <c r="J38" s="45"/>
      <c r="K38" s="42"/>
    </row>
    <row r="39" spans="2:11" s="41" customFormat="1" ht="88.4" customHeight="1">
      <c r="B39" s="42">
        <v>5</v>
      </c>
      <c r="C39" s="137" t="s">
        <v>187</v>
      </c>
      <c r="D39" s="137"/>
      <c r="E39" s="137"/>
      <c r="F39" s="138" t="s">
        <v>15</v>
      </c>
      <c r="G39" s="138"/>
      <c r="H39" s="42" t="s">
        <v>10</v>
      </c>
      <c r="I39" s="44">
        <v>0</v>
      </c>
      <c r="J39" s="45"/>
      <c r="K39" s="42"/>
    </row>
    <row r="40" spans="2:11" s="41" customFormat="1" ht="272.5" customHeight="1">
      <c r="B40" s="42">
        <v>6</v>
      </c>
      <c r="C40" s="137" t="s">
        <v>188</v>
      </c>
      <c r="D40" s="137"/>
      <c r="E40" s="137"/>
      <c r="F40" s="138" t="s">
        <v>16</v>
      </c>
      <c r="G40" s="138"/>
      <c r="H40" s="43" t="s">
        <v>17</v>
      </c>
      <c r="I40" s="44"/>
      <c r="J40" s="45"/>
      <c r="K40" s="42"/>
    </row>
    <row r="41" spans="2:11" s="41" customFormat="1" ht="192" customHeight="1">
      <c r="B41" s="42">
        <v>7</v>
      </c>
      <c r="C41" s="137" t="s">
        <v>189</v>
      </c>
      <c r="D41" s="137"/>
      <c r="E41" s="137"/>
      <c r="F41" s="138" t="s">
        <v>18</v>
      </c>
      <c r="G41" s="138"/>
      <c r="H41" s="43" t="s">
        <v>19</v>
      </c>
      <c r="I41" s="42"/>
      <c r="J41" s="45"/>
      <c r="K41" s="42"/>
    </row>
    <row r="42" spans="2:11" s="41" customFormat="1" ht="232.75" customHeight="1">
      <c r="B42" s="42">
        <v>8</v>
      </c>
      <c r="C42" s="137" t="s">
        <v>190</v>
      </c>
      <c r="D42" s="137"/>
      <c r="E42" s="137"/>
      <c r="F42" s="138" t="s">
        <v>182</v>
      </c>
      <c r="G42" s="138"/>
      <c r="H42" s="43" t="s">
        <v>21</v>
      </c>
      <c r="I42" s="42"/>
      <c r="J42" s="45"/>
      <c r="K42" s="42"/>
    </row>
    <row r="43" spans="2:11" s="41" customFormat="1" ht="292.5" customHeight="1">
      <c r="B43" s="42">
        <v>9</v>
      </c>
      <c r="C43" s="137" t="s">
        <v>191</v>
      </c>
      <c r="D43" s="137"/>
      <c r="E43" s="137"/>
      <c r="F43" s="138" t="s">
        <v>22</v>
      </c>
      <c r="G43" s="138"/>
      <c r="H43" s="43" t="s">
        <v>23</v>
      </c>
      <c r="I43" s="42"/>
      <c r="J43" s="45"/>
      <c r="K43" s="42"/>
    </row>
    <row r="44" spans="2:11" s="41" customFormat="1" ht="262.64999999999998" customHeight="1">
      <c r="B44" s="42">
        <v>10</v>
      </c>
      <c r="C44" s="137" t="s">
        <v>192</v>
      </c>
      <c r="D44" s="137"/>
      <c r="E44" s="137"/>
      <c r="F44" s="138" t="s">
        <v>24</v>
      </c>
      <c r="G44" s="138"/>
      <c r="H44" s="43" t="s">
        <v>23</v>
      </c>
      <c r="I44" s="42"/>
      <c r="J44" s="45"/>
      <c r="K44" s="42"/>
    </row>
    <row r="45" spans="2:11" s="41" customFormat="1" ht="249" customHeight="1">
      <c r="B45" s="42">
        <v>11</v>
      </c>
      <c r="C45" s="137" t="s">
        <v>193</v>
      </c>
      <c r="D45" s="137"/>
      <c r="E45" s="137"/>
      <c r="F45" s="138" t="s">
        <v>25</v>
      </c>
      <c r="G45" s="138"/>
      <c r="H45" s="43" t="s">
        <v>23</v>
      </c>
      <c r="I45" s="42"/>
      <c r="J45" s="45"/>
      <c r="K45" s="42"/>
    </row>
    <row r="46" spans="2:11" s="41" customFormat="1" ht="145.65" customHeight="1">
      <c r="B46" s="42">
        <v>12</v>
      </c>
      <c r="C46" s="137" t="s">
        <v>194</v>
      </c>
      <c r="D46" s="137"/>
      <c r="E46" s="137"/>
      <c r="F46" s="138" t="s">
        <v>26</v>
      </c>
      <c r="G46" s="138"/>
      <c r="H46" s="43" t="s">
        <v>23</v>
      </c>
      <c r="I46" s="42"/>
      <c r="J46" s="45"/>
      <c r="K46" s="42"/>
    </row>
    <row r="47" spans="2:11" s="41" customFormat="1" ht="282.64999999999998" customHeight="1">
      <c r="B47" s="42">
        <v>13</v>
      </c>
      <c r="C47" s="137" t="s">
        <v>195</v>
      </c>
      <c r="D47" s="137"/>
      <c r="E47" s="137"/>
      <c r="F47" s="138" t="s">
        <v>27</v>
      </c>
      <c r="G47" s="138"/>
      <c r="H47" s="43" t="s">
        <v>23</v>
      </c>
      <c r="I47" s="42"/>
      <c r="J47" s="45"/>
      <c r="K47" s="42"/>
    </row>
    <row r="48" spans="2:11" s="41" customFormat="1" ht="166.75" customHeight="1">
      <c r="B48" s="42">
        <v>14</v>
      </c>
      <c r="C48" s="137" t="s">
        <v>196</v>
      </c>
      <c r="D48" s="137"/>
      <c r="E48" s="137"/>
      <c r="F48" s="138" t="s">
        <v>28</v>
      </c>
      <c r="G48" s="138"/>
      <c r="H48" s="43" t="s">
        <v>23</v>
      </c>
      <c r="I48" s="42"/>
      <c r="J48" s="45"/>
      <c r="K48" s="42"/>
    </row>
    <row r="49" spans="2:11" s="41" customFormat="1" ht="270.64999999999998" customHeight="1">
      <c r="B49" s="42">
        <v>15</v>
      </c>
      <c r="C49" s="137" t="s">
        <v>197</v>
      </c>
      <c r="D49" s="137"/>
      <c r="E49" s="137"/>
      <c r="F49" s="138" t="s">
        <v>29</v>
      </c>
      <c r="G49" s="138"/>
      <c r="H49" s="42" t="s">
        <v>10</v>
      </c>
      <c r="I49" s="42"/>
      <c r="J49" s="45"/>
      <c r="K49" s="42"/>
    </row>
    <row r="50" spans="2:11" s="41" customFormat="1" ht="200.5" customHeight="1">
      <c r="B50" s="42">
        <v>16</v>
      </c>
      <c r="C50" s="137" t="s">
        <v>198</v>
      </c>
      <c r="D50" s="137"/>
      <c r="E50" s="137"/>
      <c r="F50" s="138" t="s">
        <v>30</v>
      </c>
      <c r="G50" s="138"/>
      <c r="H50" s="42"/>
      <c r="I50" s="42"/>
      <c r="J50" s="45"/>
      <c r="K50" s="42"/>
    </row>
    <row r="51" spans="2:11" s="41" customFormat="1" ht="52.75" customHeight="1">
      <c r="B51" s="42">
        <v>17</v>
      </c>
      <c r="C51" s="143" t="s">
        <v>126</v>
      </c>
      <c r="D51" s="143"/>
      <c r="E51" s="143"/>
      <c r="F51" s="138" t="s">
        <v>127</v>
      </c>
      <c r="G51" s="138"/>
      <c r="H51" s="46"/>
      <c r="I51" s="42"/>
      <c r="J51" s="45"/>
      <c r="K51" s="42"/>
    </row>
    <row r="52" spans="2:11" s="41" customFormat="1" ht="87" customHeight="1">
      <c r="B52" s="42">
        <v>18</v>
      </c>
      <c r="C52" s="137" t="s">
        <v>199</v>
      </c>
      <c r="D52" s="137"/>
      <c r="E52" s="137"/>
      <c r="F52" s="138" t="s">
        <v>31</v>
      </c>
      <c r="G52" s="138"/>
      <c r="H52" s="42" t="s">
        <v>10</v>
      </c>
      <c r="I52" s="42"/>
      <c r="J52" s="45"/>
      <c r="K52" s="42"/>
    </row>
    <row r="53" spans="2:11" s="41" customFormat="1" ht="163.4" customHeight="1">
      <c r="B53" s="42">
        <v>19</v>
      </c>
      <c r="C53" s="137" t="s">
        <v>200</v>
      </c>
      <c r="D53" s="137"/>
      <c r="E53" s="137"/>
      <c r="F53" s="138" t="s">
        <v>32</v>
      </c>
      <c r="G53" s="138"/>
      <c r="H53" s="42" t="s">
        <v>10</v>
      </c>
      <c r="I53" s="44"/>
      <c r="J53" s="45"/>
      <c r="K53" s="32"/>
    </row>
    <row r="54" spans="2:11" s="41" customFormat="1" ht="122.4" customHeight="1">
      <c r="B54" s="42">
        <v>20</v>
      </c>
      <c r="C54" s="137" t="s">
        <v>201</v>
      </c>
      <c r="D54" s="137"/>
      <c r="E54" s="137"/>
      <c r="F54" s="138" t="s">
        <v>33</v>
      </c>
      <c r="G54" s="138"/>
      <c r="H54" s="42" t="s">
        <v>10</v>
      </c>
      <c r="I54" s="44">
        <f>+J97</f>
        <v>0</v>
      </c>
      <c r="J54" s="45"/>
      <c r="K54" s="42"/>
    </row>
    <row r="55" spans="2:11" s="41" customFormat="1" ht="103.75" customHeight="1">
      <c r="B55" s="42">
        <v>21</v>
      </c>
      <c r="C55" s="137" t="s">
        <v>202</v>
      </c>
      <c r="D55" s="137"/>
      <c r="E55" s="137"/>
      <c r="F55" s="138" t="s">
        <v>34</v>
      </c>
      <c r="G55" s="138"/>
      <c r="H55" s="42" t="s">
        <v>10</v>
      </c>
      <c r="I55" s="44">
        <f>+J106</f>
        <v>0</v>
      </c>
      <c r="J55" s="45"/>
      <c r="K55" s="42"/>
    </row>
    <row r="56" spans="2:11" s="41" customFormat="1" ht="214.75" customHeight="1">
      <c r="B56" s="42">
        <v>22</v>
      </c>
      <c r="C56" s="137" t="s">
        <v>203</v>
      </c>
      <c r="D56" s="137"/>
      <c r="E56" s="137"/>
      <c r="F56" s="138" t="s">
        <v>35</v>
      </c>
      <c r="G56" s="138"/>
      <c r="H56" s="42" t="s">
        <v>10</v>
      </c>
      <c r="I56" s="42"/>
      <c r="J56" s="45"/>
      <c r="K56" s="42"/>
    </row>
    <row r="57" spans="2:11" s="41" customFormat="1" ht="32.15" customHeight="1">
      <c r="B57" s="42">
        <v>23</v>
      </c>
      <c r="C57" s="143" t="s">
        <v>128</v>
      </c>
      <c r="D57" s="143"/>
      <c r="E57" s="143"/>
      <c r="F57" s="138"/>
      <c r="G57" s="138"/>
      <c r="H57" s="35"/>
      <c r="I57" s="42"/>
      <c r="J57" s="45"/>
      <c r="K57" s="42"/>
    </row>
    <row r="58" spans="2:11" s="41" customFormat="1" ht="64.400000000000006" customHeight="1">
      <c r="B58" s="42">
        <v>24</v>
      </c>
      <c r="C58" s="137" t="s">
        <v>204</v>
      </c>
      <c r="D58" s="137"/>
      <c r="E58" s="137"/>
      <c r="F58" s="138" t="s">
        <v>36</v>
      </c>
      <c r="G58" s="138"/>
      <c r="H58" s="42"/>
      <c r="I58" s="42"/>
      <c r="J58" s="45"/>
      <c r="K58" s="33"/>
    </row>
    <row r="59" spans="2:11" s="41" customFormat="1" ht="102.65" customHeight="1">
      <c r="B59" s="42">
        <v>25</v>
      </c>
      <c r="C59" s="137" t="s">
        <v>205</v>
      </c>
      <c r="D59" s="137"/>
      <c r="E59" s="137"/>
      <c r="F59" s="138" t="s">
        <v>37</v>
      </c>
      <c r="G59" s="138"/>
      <c r="H59" s="43" t="s">
        <v>23</v>
      </c>
      <c r="I59" s="44"/>
      <c r="J59" s="45"/>
      <c r="K59" s="32"/>
    </row>
    <row r="60" spans="2:11" s="41" customFormat="1" ht="216.65" customHeight="1">
      <c r="B60" s="42">
        <v>26</v>
      </c>
      <c r="C60" s="137" t="s">
        <v>206</v>
      </c>
      <c r="D60" s="137"/>
      <c r="E60" s="137"/>
      <c r="F60" s="138" t="s">
        <v>38</v>
      </c>
      <c r="G60" s="138"/>
      <c r="H60" s="43" t="s">
        <v>23</v>
      </c>
      <c r="I60" s="44">
        <v>0</v>
      </c>
      <c r="J60" s="45"/>
      <c r="K60" s="42"/>
    </row>
    <row r="61" spans="2:11" s="41" customFormat="1" ht="180.65" customHeight="1">
      <c r="B61" s="42">
        <v>27</v>
      </c>
      <c r="C61" s="137" t="s">
        <v>207</v>
      </c>
      <c r="D61" s="137"/>
      <c r="E61" s="137"/>
      <c r="F61" s="138" t="s">
        <v>39</v>
      </c>
      <c r="G61" s="138"/>
      <c r="H61" s="43" t="s">
        <v>23</v>
      </c>
      <c r="I61" s="42">
        <v>0</v>
      </c>
      <c r="J61" s="45"/>
      <c r="K61" s="42"/>
    </row>
    <row r="62" spans="2:11" s="41" customFormat="1" ht="153" customHeight="1">
      <c r="B62" s="42">
        <v>28</v>
      </c>
      <c r="C62" s="137" t="s">
        <v>40</v>
      </c>
      <c r="D62" s="137"/>
      <c r="E62" s="137"/>
      <c r="F62" s="138" t="s">
        <v>41</v>
      </c>
      <c r="G62" s="138"/>
      <c r="H62" s="43" t="s">
        <v>10</v>
      </c>
      <c r="I62" s="42"/>
      <c r="J62" s="45"/>
      <c r="K62" s="42"/>
    </row>
    <row r="63" spans="2:11" s="41" customFormat="1" ht="111.65" customHeight="1">
      <c r="B63" s="42">
        <v>29</v>
      </c>
      <c r="C63" s="137" t="s">
        <v>208</v>
      </c>
      <c r="D63" s="137"/>
      <c r="E63" s="137"/>
      <c r="F63" s="138" t="s">
        <v>42</v>
      </c>
      <c r="G63" s="138"/>
      <c r="H63" s="43" t="s">
        <v>10</v>
      </c>
      <c r="I63" s="44"/>
      <c r="J63" s="45"/>
      <c r="K63" s="42"/>
    </row>
    <row r="64" spans="2:11" s="41" customFormat="1" ht="241.75" customHeight="1">
      <c r="B64" s="42">
        <v>30</v>
      </c>
      <c r="C64" s="137" t="s">
        <v>209</v>
      </c>
      <c r="D64" s="137"/>
      <c r="E64" s="137"/>
      <c r="F64" s="138" t="s">
        <v>43</v>
      </c>
      <c r="G64" s="138"/>
      <c r="H64" s="43" t="s">
        <v>23</v>
      </c>
      <c r="I64" s="44"/>
      <c r="J64" s="45"/>
      <c r="K64" s="42"/>
    </row>
    <row r="65" spans="2:11" s="41" customFormat="1" ht="249" customHeight="1">
      <c r="B65" s="42">
        <v>31</v>
      </c>
      <c r="C65" s="137" t="s">
        <v>129</v>
      </c>
      <c r="D65" s="137"/>
      <c r="E65" s="137"/>
      <c r="F65" s="138" t="s">
        <v>44</v>
      </c>
      <c r="G65" s="138"/>
      <c r="H65" s="43" t="s">
        <v>45</v>
      </c>
      <c r="I65" s="44"/>
      <c r="J65" s="45"/>
      <c r="K65" s="42"/>
    </row>
    <row r="66" spans="2:11" s="41" customFormat="1" ht="138" customHeight="1">
      <c r="B66" s="42">
        <v>32</v>
      </c>
      <c r="C66" s="137" t="s">
        <v>210</v>
      </c>
      <c r="D66" s="137"/>
      <c r="E66" s="137"/>
      <c r="F66" s="138" t="s">
        <v>46</v>
      </c>
      <c r="G66" s="138"/>
      <c r="H66" s="43" t="s">
        <v>47</v>
      </c>
      <c r="I66" s="44"/>
      <c r="J66" s="45"/>
      <c r="K66" s="42"/>
    </row>
    <row r="67" spans="2:11" s="41" customFormat="1" ht="166.75" customHeight="1">
      <c r="B67" s="42">
        <v>33</v>
      </c>
      <c r="C67" s="137" t="s">
        <v>211</v>
      </c>
      <c r="D67" s="137"/>
      <c r="E67" s="137"/>
      <c r="F67" s="138" t="s">
        <v>48</v>
      </c>
      <c r="G67" s="138"/>
      <c r="H67" s="43" t="s">
        <v>45</v>
      </c>
      <c r="I67" s="44"/>
      <c r="J67" s="45"/>
      <c r="K67" s="42"/>
    </row>
    <row r="68" spans="2:11" s="41" customFormat="1" ht="165" customHeight="1">
      <c r="B68" s="42">
        <v>34</v>
      </c>
      <c r="C68" s="137" t="s">
        <v>212</v>
      </c>
      <c r="D68" s="137"/>
      <c r="E68" s="137"/>
      <c r="F68" s="138" t="s">
        <v>49</v>
      </c>
      <c r="G68" s="138"/>
      <c r="H68" s="43" t="s">
        <v>21</v>
      </c>
      <c r="I68" s="42"/>
      <c r="J68" s="45"/>
      <c r="K68" s="42"/>
    </row>
    <row r="69" spans="2:11" s="41" customFormat="1" ht="409.5" customHeight="1">
      <c r="B69" s="42">
        <v>35</v>
      </c>
      <c r="C69" s="137" t="s">
        <v>213</v>
      </c>
      <c r="D69" s="137"/>
      <c r="E69" s="137"/>
      <c r="F69" s="138" t="s">
        <v>50</v>
      </c>
      <c r="G69" s="138"/>
      <c r="H69" s="43" t="s">
        <v>17</v>
      </c>
      <c r="I69" s="42"/>
      <c r="J69" s="45"/>
      <c r="K69" s="42"/>
    </row>
    <row r="70" spans="2:11" s="41" customFormat="1" ht="201" customHeight="1">
      <c r="B70" s="42">
        <v>36</v>
      </c>
      <c r="C70" s="137" t="s">
        <v>214</v>
      </c>
      <c r="D70" s="137"/>
      <c r="E70" s="137"/>
      <c r="F70" s="138" t="s">
        <v>51</v>
      </c>
      <c r="G70" s="138"/>
      <c r="H70" s="42" t="s">
        <v>14</v>
      </c>
      <c r="I70" s="42"/>
      <c r="J70" s="45"/>
      <c r="K70" s="42"/>
    </row>
    <row r="71" spans="2:11" s="41" customFormat="1" ht="201" customHeight="1">
      <c r="B71" s="42">
        <v>37</v>
      </c>
      <c r="C71" s="137" t="s">
        <v>215</v>
      </c>
      <c r="D71" s="137"/>
      <c r="E71" s="137"/>
      <c r="F71" s="138" t="s">
        <v>52</v>
      </c>
      <c r="G71" s="138"/>
      <c r="H71" s="42" t="s">
        <v>14</v>
      </c>
      <c r="I71" s="42"/>
      <c r="J71" s="45"/>
      <c r="K71" s="42"/>
    </row>
    <row r="72" spans="2:11" s="41" customFormat="1" ht="141" customHeight="1">
      <c r="B72" s="42">
        <v>38</v>
      </c>
      <c r="C72" s="137" t="s">
        <v>53</v>
      </c>
      <c r="D72" s="137"/>
      <c r="E72" s="137"/>
      <c r="F72" s="144" t="s">
        <v>54</v>
      </c>
      <c r="G72" s="144"/>
      <c r="H72" s="42" t="s">
        <v>14</v>
      </c>
      <c r="I72" s="39"/>
      <c r="J72" s="45"/>
      <c r="K72" s="42"/>
    </row>
    <row r="73" spans="2:11" s="41" customFormat="1" ht="228.65" customHeight="1">
      <c r="B73" s="42">
        <v>39</v>
      </c>
      <c r="C73" s="137" t="s">
        <v>55</v>
      </c>
      <c r="D73" s="137"/>
      <c r="E73" s="137"/>
      <c r="F73" s="144" t="s">
        <v>56</v>
      </c>
      <c r="G73" s="144"/>
      <c r="H73" s="42" t="s">
        <v>14</v>
      </c>
      <c r="I73" s="39"/>
      <c r="J73" s="45"/>
      <c r="K73" s="42"/>
    </row>
    <row r="74" spans="2:11" s="41" customFormat="1" ht="228.65" customHeight="1">
      <c r="B74" s="42">
        <v>40</v>
      </c>
      <c r="C74" s="145" t="s">
        <v>130</v>
      </c>
      <c r="D74" s="145"/>
      <c r="E74" s="145"/>
      <c r="F74" s="144" t="s">
        <v>58</v>
      </c>
      <c r="G74" s="144"/>
      <c r="H74" s="42" t="s">
        <v>59</v>
      </c>
      <c r="I74" s="39"/>
      <c r="J74" s="45"/>
      <c r="K74" s="42"/>
    </row>
    <row r="75" spans="2:11" s="41" customFormat="1" ht="228.65" customHeight="1">
      <c r="B75" s="42">
        <v>41</v>
      </c>
      <c r="C75" s="137" t="s">
        <v>60</v>
      </c>
      <c r="D75" s="137"/>
      <c r="E75" s="137"/>
      <c r="F75" s="138" t="s">
        <v>61</v>
      </c>
      <c r="G75" s="138"/>
      <c r="H75" s="32" t="s">
        <v>62</v>
      </c>
      <c r="I75" s="42"/>
      <c r="J75" s="45"/>
      <c r="K75" s="42"/>
    </row>
    <row r="76" spans="2:11" s="41" customFormat="1" ht="201" customHeight="1">
      <c r="B76" s="42">
        <v>42</v>
      </c>
      <c r="C76" s="145" t="s">
        <v>63</v>
      </c>
      <c r="D76" s="145"/>
      <c r="E76" s="145"/>
      <c r="F76" s="138" t="s">
        <v>64</v>
      </c>
      <c r="G76" s="138"/>
      <c r="H76" s="32" t="s">
        <v>62</v>
      </c>
      <c r="I76" s="42"/>
      <c r="J76" s="45"/>
      <c r="K76" s="42"/>
    </row>
    <row r="77" spans="2:11" s="41" customFormat="1" ht="145.65" customHeight="1">
      <c r="B77" s="42">
        <v>43</v>
      </c>
      <c r="C77" s="137" t="s">
        <v>131</v>
      </c>
      <c r="D77" s="137"/>
      <c r="E77" s="137"/>
      <c r="F77" s="138" t="s">
        <v>64</v>
      </c>
      <c r="G77" s="138"/>
      <c r="H77" s="32" t="s">
        <v>23</v>
      </c>
      <c r="I77" s="42"/>
      <c r="J77" s="45"/>
      <c r="K77" s="42"/>
    </row>
    <row r="78" spans="2:11" s="41" customFormat="1" ht="161.5" customHeight="1">
      <c r="B78" s="42">
        <v>44</v>
      </c>
      <c r="C78" s="137" t="s">
        <v>132</v>
      </c>
      <c r="D78" s="137"/>
      <c r="E78" s="137"/>
      <c r="F78" s="138" t="s">
        <v>67</v>
      </c>
      <c r="G78" s="138"/>
      <c r="H78" s="32" t="s">
        <v>14</v>
      </c>
      <c r="I78" s="42"/>
      <c r="J78" s="45"/>
      <c r="K78" s="42"/>
    </row>
    <row r="79" spans="2:11" s="41" customFormat="1" ht="161.5" customHeight="1">
      <c r="B79" s="42">
        <v>45</v>
      </c>
      <c r="C79" s="137" t="s">
        <v>72</v>
      </c>
      <c r="D79" s="137"/>
      <c r="E79" s="137"/>
      <c r="F79" s="138" t="s">
        <v>73</v>
      </c>
      <c r="G79" s="138"/>
      <c r="H79" s="32" t="s">
        <v>68</v>
      </c>
      <c r="I79" s="44">
        <f>+J111</f>
        <v>0</v>
      </c>
      <c r="J79" s="45"/>
      <c r="K79" s="42"/>
    </row>
    <row r="80" spans="2:11" s="41" customFormat="1" ht="136.4" customHeight="1">
      <c r="B80" s="42">
        <v>46</v>
      </c>
      <c r="C80" s="137" t="s">
        <v>133</v>
      </c>
      <c r="D80" s="137"/>
      <c r="E80" s="137"/>
      <c r="F80" s="138" t="s">
        <v>93</v>
      </c>
      <c r="G80" s="138"/>
      <c r="H80" s="32" t="s">
        <v>14</v>
      </c>
      <c r="I80" s="44">
        <f>+J103</f>
        <v>0</v>
      </c>
      <c r="J80" s="45"/>
      <c r="K80" s="42"/>
    </row>
    <row r="81" spans="2:11" s="41" customFormat="1" ht="168" customHeight="1">
      <c r="B81" s="42">
        <v>47</v>
      </c>
      <c r="C81" s="137" t="s">
        <v>76</v>
      </c>
      <c r="D81" s="137"/>
      <c r="E81" s="137"/>
      <c r="F81" s="138" t="s">
        <v>77</v>
      </c>
      <c r="G81" s="138"/>
      <c r="H81" s="32" t="s">
        <v>59</v>
      </c>
      <c r="I81" s="44"/>
      <c r="J81" s="45"/>
      <c r="K81" s="42">
        <v>0</v>
      </c>
    </row>
    <row r="82" spans="2:11" s="41" customFormat="1" ht="176.4" customHeight="1">
      <c r="B82" s="42">
        <v>48</v>
      </c>
      <c r="C82" s="137" t="s">
        <v>134</v>
      </c>
      <c r="D82" s="137"/>
      <c r="E82" s="137"/>
      <c r="F82" s="146" t="s">
        <v>70</v>
      </c>
      <c r="G82" s="147"/>
      <c r="H82" s="31" t="s">
        <v>135</v>
      </c>
      <c r="I82" s="47"/>
      <c r="J82" s="47"/>
      <c r="K82" s="47"/>
    </row>
    <row r="83" spans="2:11" s="41" customFormat="1" ht="162.65" customHeight="1">
      <c r="B83" s="42">
        <v>49</v>
      </c>
      <c r="C83" s="145" t="s">
        <v>74</v>
      </c>
      <c r="D83" s="145"/>
      <c r="E83" s="145"/>
      <c r="F83" s="146" t="s">
        <v>136</v>
      </c>
      <c r="G83" s="147"/>
      <c r="H83" s="31" t="s">
        <v>12</v>
      </c>
      <c r="I83" s="31"/>
      <c r="J83" s="31"/>
      <c r="K83" s="31"/>
    </row>
    <row r="84" spans="2:11" s="41" customFormat="1" ht="196.4" customHeight="1">
      <c r="B84" s="42">
        <v>50</v>
      </c>
      <c r="C84" s="145" t="s">
        <v>82</v>
      </c>
      <c r="D84" s="145"/>
      <c r="E84" s="145"/>
      <c r="F84" s="146" t="s">
        <v>95</v>
      </c>
      <c r="G84" s="147"/>
      <c r="H84" s="31" t="s">
        <v>135</v>
      </c>
      <c r="I84" s="31"/>
      <c r="J84" s="31"/>
      <c r="K84" s="31"/>
    </row>
    <row r="85" spans="2:11" s="41" customFormat="1" ht="23">
      <c r="B85" s="149" t="s">
        <v>137</v>
      </c>
      <c r="C85" s="150"/>
      <c r="D85" s="151"/>
      <c r="E85" s="48" t="s">
        <v>138</v>
      </c>
      <c r="F85" s="48"/>
      <c r="G85" s="48" t="s">
        <v>139</v>
      </c>
      <c r="H85" s="48" t="s">
        <v>140</v>
      </c>
      <c r="I85" s="46" t="s">
        <v>141</v>
      </c>
      <c r="J85" s="48" t="s">
        <v>4</v>
      </c>
      <c r="K85" s="48" t="s">
        <v>3</v>
      </c>
    </row>
    <row r="86" spans="2:11" s="41" customFormat="1" ht="23">
      <c r="B86" s="46"/>
      <c r="C86" s="46"/>
      <c r="D86" s="46"/>
      <c r="E86" s="48"/>
      <c r="F86" s="48"/>
      <c r="G86" s="48"/>
      <c r="H86" s="48"/>
      <c r="I86" s="46"/>
      <c r="J86" s="48"/>
      <c r="K86" s="48"/>
    </row>
    <row r="87" spans="2:11" s="41" customFormat="1" ht="14.4" customHeight="1">
      <c r="B87" s="49"/>
      <c r="C87" s="46"/>
      <c r="D87" s="46"/>
      <c r="E87" s="48"/>
      <c r="F87" s="48"/>
      <c r="G87" s="48"/>
      <c r="H87" s="48"/>
      <c r="I87" s="46"/>
      <c r="J87" s="48"/>
      <c r="K87" s="48"/>
    </row>
    <row r="88" spans="2:11" s="41" customFormat="1" ht="23">
      <c r="B88" s="143" t="s">
        <v>142</v>
      </c>
      <c r="C88" s="143"/>
      <c r="D88" s="143"/>
      <c r="E88" s="143"/>
      <c r="F88" s="50"/>
      <c r="G88" s="50"/>
      <c r="H88" s="50"/>
      <c r="I88" s="43"/>
      <c r="J88" s="49"/>
      <c r="K88" s="48"/>
    </row>
    <row r="89" spans="2:11" s="41" customFormat="1" ht="23">
      <c r="B89" s="148" t="s">
        <v>120</v>
      </c>
      <c r="C89" s="148"/>
      <c r="D89" s="148"/>
      <c r="E89" s="46">
        <v>0</v>
      </c>
      <c r="F89" s="50"/>
      <c r="G89" s="43"/>
      <c r="H89" s="43"/>
      <c r="I89" s="51"/>
      <c r="J89" s="52">
        <f>I89*H89*G89*E89</f>
        <v>0</v>
      </c>
      <c r="K89" s="48"/>
    </row>
    <row r="90" spans="2:11" s="41" customFormat="1" ht="23">
      <c r="B90" s="152" t="s">
        <v>143</v>
      </c>
      <c r="C90" s="152"/>
      <c r="D90" s="152"/>
      <c r="E90" s="40"/>
      <c r="F90" s="50"/>
      <c r="G90" s="50"/>
      <c r="H90" s="50"/>
      <c r="I90" s="51"/>
      <c r="J90" s="52">
        <f>SUM(J89:J89)</f>
        <v>0</v>
      </c>
      <c r="K90" s="43" t="s">
        <v>17</v>
      </c>
    </row>
    <row r="91" spans="2:11" s="41" customFormat="1" ht="23">
      <c r="B91" s="43"/>
      <c r="C91" s="53"/>
      <c r="D91" s="43"/>
      <c r="E91" s="40"/>
      <c r="F91" s="50"/>
      <c r="G91" s="50"/>
      <c r="H91" s="50"/>
      <c r="I91" s="51"/>
      <c r="J91" s="43"/>
      <c r="K91" s="43"/>
    </row>
    <row r="92" spans="2:11" s="41" customFormat="1">
      <c r="B92" s="33"/>
      <c r="C92" s="32"/>
      <c r="D92" s="32"/>
      <c r="E92" s="34"/>
      <c r="F92" s="34"/>
      <c r="G92" s="34"/>
      <c r="H92" s="34"/>
      <c r="I92" s="32"/>
      <c r="J92" s="34"/>
      <c r="K92" s="33"/>
    </row>
    <row r="93" spans="2:11" s="41" customFormat="1">
      <c r="B93" s="155" t="s">
        <v>305</v>
      </c>
      <c r="C93" s="155"/>
      <c r="D93" s="155"/>
      <c r="E93" s="54"/>
      <c r="F93" s="54"/>
      <c r="G93" s="34"/>
      <c r="H93" s="34"/>
      <c r="I93" s="32"/>
      <c r="J93" s="34"/>
      <c r="K93" s="33"/>
    </row>
    <row r="94" spans="2:11" s="41" customFormat="1">
      <c r="B94" s="154" t="s">
        <v>144</v>
      </c>
      <c r="C94" s="154"/>
      <c r="D94" s="154"/>
      <c r="E94" s="55"/>
      <c r="F94" s="55"/>
      <c r="G94" s="34"/>
      <c r="H94" s="34"/>
      <c r="I94" s="32"/>
      <c r="J94" s="56">
        <f>+J21</f>
        <v>0</v>
      </c>
      <c r="K94" s="33"/>
    </row>
    <row r="95" spans="2:11" s="41" customFormat="1">
      <c r="B95" s="154" t="s">
        <v>145</v>
      </c>
      <c r="C95" s="154"/>
      <c r="D95" s="154"/>
      <c r="E95" s="55"/>
      <c r="F95" s="55"/>
      <c r="G95" s="34"/>
      <c r="H95" s="34"/>
      <c r="I95" s="32"/>
      <c r="J95" s="56">
        <v>0</v>
      </c>
      <c r="K95" s="33"/>
    </row>
    <row r="96" spans="2:11" s="41" customFormat="1">
      <c r="B96" s="153" t="s">
        <v>143</v>
      </c>
      <c r="C96" s="153"/>
      <c r="D96" s="153"/>
      <c r="E96" s="55"/>
      <c r="F96" s="55"/>
      <c r="G96" s="34"/>
      <c r="H96" s="34"/>
      <c r="I96" s="32"/>
      <c r="J96" s="56">
        <f>SUM(J94:J95)</f>
        <v>0</v>
      </c>
      <c r="K96" s="32"/>
    </row>
    <row r="97" spans="1:30" s="41" customFormat="1">
      <c r="B97" s="153" t="s">
        <v>143</v>
      </c>
      <c r="C97" s="153"/>
      <c r="D97" s="153"/>
      <c r="E97" s="55"/>
      <c r="F97" s="55"/>
      <c r="G97" s="34"/>
      <c r="H97" s="34"/>
      <c r="I97" s="32"/>
      <c r="J97" s="56">
        <f>ROUND(J96,0)</f>
        <v>0</v>
      </c>
      <c r="K97" s="32" t="s">
        <v>10</v>
      </c>
    </row>
    <row r="98" spans="1:30" s="41" customFormat="1">
      <c r="B98" s="155"/>
      <c r="C98" s="155"/>
      <c r="D98" s="155"/>
      <c r="E98" s="24"/>
      <c r="F98" s="34"/>
      <c r="G98" s="34"/>
      <c r="H98" s="34"/>
      <c r="I98" s="39"/>
      <c r="J98" s="32"/>
      <c r="K98" s="32"/>
    </row>
    <row r="99" spans="1:30" s="41" customFormat="1">
      <c r="B99" s="155" t="s">
        <v>309</v>
      </c>
      <c r="C99" s="155"/>
      <c r="D99" s="155"/>
      <c r="E99" s="54"/>
      <c r="F99" s="54"/>
      <c r="G99" s="34"/>
      <c r="H99" s="34"/>
      <c r="I99" s="32"/>
      <c r="J99" s="34"/>
      <c r="K99" s="33"/>
    </row>
    <row r="100" spans="1:30" s="41" customFormat="1">
      <c r="B100" s="154" t="s">
        <v>144</v>
      </c>
      <c r="C100" s="154"/>
      <c r="D100" s="154"/>
      <c r="E100" s="55"/>
      <c r="F100" s="55"/>
      <c r="G100" s="34"/>
      <c r="H100" s="34"/>
      <c r="I100" s="32"/>
      <c r="J100" s="56">
        <f>+J22</f>
        <v>0</v>
      </c>
      <c r="K100" s="33"/>
    </row>
    <row r="101" spans="1:30" s="41" customFormat="1">
      <c r="B101" s="154" t="s">
        <v>145</v>
      </c>
      <c r="C101" s="154"/>
      <c r="D101" s="154"/>
      <c r="E101" s="55"/>
      <c r="F101" s="55"/>
      <c r="G101" s="34"/>
      <c r="H101" s="34"/>
      <c r="I101" s="32"/>
      <c r="J101" s="56">
        <f>+J100*0.1</f>
        <v>0</v>
      </c>
      <c r="K101" s="33"/>
    </row>
    <row r="102" spans="1:30" s="41" customFormat="1">
      <c r="B102" s="153" t="s">
        <v>143</v>
      </c>
      <c r="C102" s="153"/>
      <c r="D102" s="153"/>
      <c r="E102" s="55"/>
      <c r="F102" s="55"/>
      <c r="G102" s="34"/>
      <c r="H102" s="34"/>
      <c r="I102" s="32"/>
      <c r="J102" s="56">
        <f>SUM(J100:J101)</f>
        <v>0</v>
      </c>
      <c r="K102" s="32"/>
    </row>
    <row r="103" spans="1:30" s="41" customFormat="1">
      <c r="B103" s="153" t="s">
        <v>143</v>
      </c>
      <c r="C103" s="153"/>
      <c r="D103" s="153"/>
      <c r="E103" s="55"/>
      <c r="F103" s="55"/>
      <c r="G103" s="34"/>
      <c r="H103" s="34"/>
      <c r="I103" s="32"/>
      <c r="J103" s="56">
        <f>ROUND(J102,0)</f>
        <v>0</v>
      </c>
      <c r="K103" s="32" t="s">
        <v>21</v>
      </c>
    </row>
    <row r="104" spans="1:30" s="41" customFormat="1">
      <c r="B104" s="154"/>
      <c r="C104" s="154"/>
      <c r="D104" s="154"/>
      <c r="E104" s="24"/>
      <c r="F104" s="24"/>
      <c r="G104" s="34"/>
      <c r="H104" s="34"/>
      <c r="I104" s="32"/>
      <c r="J104" s="56"/>
    </row>
    <row r="105" spans="1:30" s="41" customFormat="1">
      <c r="B105" s="154"/>
      <c r="C105" s="154"/>
      <c r="D105" s="154"/>
      <c r="E105" s="24"/>
      <c r="F105" s="24"/>
      <c r="G105" s="141"/>
      <c r="H105" s="141"/>
      <c r="I105" s="141"/>
      <c r="J105" s="56"/>
      <c r="K105" s="33"/>
    </row>
    <row r="106" spans="1:30" s="41" customFormat="1">
      <c r="B106" s="154"/>
      <c r="C106" s="154"/>
      <c r="D106" s="154"/>
      <c r="E106" s="54"/>
      <c r="F106" s="54"/>
      <c r="G106" s="54"/>
      <c r="H106" s="34"/>
      <c r="I106" s="32"/>
      <c r="J106" s="56"/>
      <c r="K106" s="33"/>
    </row>
    <row r="107" spans="1:30">
      <c r="B107" s="33"/>
      <c r="C107" s="32"/>
      <c r="D107" s="32"/>
      <c r="E107" s="34"/>
      <c r="F107" s="34"/>
      <c r="G107" s="34"/>
      <c r="H107" s="34"/>
      <c r="I107" s="32"/>
      <c r="J107" s="34"/>
      <c r="K107" s="34"/>
    </row>
    <row r="108" spans="1:30">
      <c r="B108" s="155"/>
      <c r="C108" s="155"/>
      <c r="D108" s="155"/>
      <c r="E108" s="24"/>
      <c r="F108" s="24"/>
      <c r="G108" s="34"/>
      <c r="H108" s="34"/>
      <c r="I108" s="32"/>
      <c r="J108" s="34"/>
      <c r="K108" s="34"/>
    </row>
    <row r="109" spans="1:30">
      <c r="B109" s="154"/>
      <c r="C109" s="154"/>
      <c r="D109" s="154"/>
      <c r="E109" s="24"/>
      <c r="F109" s="24"/>
      <c r="G109" s="141"/>
      <c r="H109" s="141"/>
      <c r="I109" s="141"/>
      <c r="J109" s="56"/>
      <c r="K109" s="32"/>
    </row>
    <row r="110" spans="1:30" s="34" customFormat="1">
      <c r="A110" s="58"/>
      <c r="B110" s="33"/>
      <c r="C110" s="32"/>
      <c r="D110" s="32"/>
      <c r="I110" s="32"/>
      <c r="J110" s="56"/>
      <c r="L110" s="23"/>
      <c r="M110" s="23"/>
      <c r="N110" s="23"/>
      <c r="O110" s="23"/>
      <c r="P110" s="23"/>
      <c r="Q110" s="23"/>
      <c r="R110" s="23"/>
      <c r="S110" s="23"/>
      <c r="T110" s="23"/>
      <c r="U110" s="23"/>
      <c r="V110" s="23"/>
      <c r="W110" s="23"/>
      <c r="X110" s="23"/>
      <c r="Y110" s="23"/>
      <c r="Z110" s="23"/>
      <c r="AA110" s="23"/>
      <c r="AB110" s="23"/>
      <c r="AC110" s="23"/>
      <c r="AD110" s="23"/>
    </row>
    <row r="111" spans="1:30" s="34" customFormat="1">
      <c r="A111" s="58"/>
      <c r="B111" s="33"/>
      <c r="C111" s="32"/>
      <c r="D111" s="32"/>
      <c r="I111" s="32"/>
      <c r="J111" s="56"/>
      <c r="K111" s="32"/>
      <c r="L111" s="23"/>
      <c r="M111" s="23"/>
      <c r="N111" s="23"/>
      <c r="O111" s="23"/>
      <c r="P111" s="23"/>
      <c r="Q111" s="23"/>
      <c r="R111" s="23"/>
      <c r="S111" s="23"/>
      <c r="T111" s="23"/>
      <c r="U111" s="23"/>
      <c r="V111" s="23"/>
      <c r="W111" s="23"/>
      <c r="X111" s="23"/>
      <c r="Y111" s="23"/>
      <c r="Z111" s="23"/>
      <c r="AA111" s="23"/>
      <c r="AB111" s="23"/>
      <c r="AC111" s="23"/>
      <c r="AD111" s="23"/>
    </row>
    <row r="112" spans="1:30">
      <c r="J112" s="56"/>
    </row>
  </sheetData>
  <mergeCells count="137">
    <mergeCell ref="B109:D109"/>
    <mergeCell ref="G109:I109"/>
    <mergeCell ref="B103:D103"/>
    <mergeCell ref="B104:D104"/>
    <mergeCell ref="B105:D105"/>
    <mergeCell ref="G105:I105"/>
    <mergeCell ref="B106:D106"/>
    <mergeCell ref="B108:D108"/>
    <mergeCell ref="B97:D97"/>
    <mergeCell ref="B98:D98"/>
    <mergeCell ref="B99:D99"/>
    <mergeCell ref="B100:D100"/>
    <mergeCell ref="B101:D101"/>
    <mergeCell ref="B102:D102"/>
    <mergeCell ref="B89:D89"/>
    <mergeCell ref="B90:D90"/>
    <mergeCell ref="B93:D93"/>
    <mergeCell ref="B94:D94"/>
    <mergeCell ref="B95:D95"/>
    <mergeCell ref="B96:D96"/>
    <mergeCell ref="C83:E83"/>
    <mergeCell ref="F83:G83"/>
    <mergeCell ref="C84:E84"/>
    <mergeCell ref="F84:G84"/>
    <mergeCell ref="B85:D85"/>
    <mergeCell ref="B88:E88"/>
    <mergeCell ref="C80:E80"/>
    <mergeCell ref="F80:G80"/>
    <mergeCell ref="C81:E81"/>
    <mergeCell ref="F81:G81"/>
    <mergeCell ref="C82:E82"/>
    <mergeCell ref="F82:G82"/>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8:E38"/>
    <mergeCell ref="F38:G38"/>
    <mergeCell ref="C39:E39"/>
    <mergeCell ref="F39:G39"/>
    <mergeCell ref="C40:E40"/>
    <mergeCell ref="F40:G40"/>
    <mergeCell ref="C35:E35"/>
    <mergeCell ref="F35:G35"/>
    <mergeCell ref="C36:E36"/>
    <mergeCell ref="F36:G36"/>
    <mergeCell ref="C37:E37"/>
    <mergeCell ref="F37:G37"/>
    <mergeCell ref="B15:K15"/>
    <mergeCell ref="C25:D25"/>
    <mergeCell ref="C26:D26"/>
    <mergeCell ref="C27:D27"/>
    <mergeCell ref="B32:J32"/>
    <mergeCell ref="C34:E34"/>
    <mergeCell ref="F34:G34"/>
    <mergeCell ref="E9:K9"/>
    <mergeCell ref="B13:B14"/>
    <mergeCell ref="C13:C14"/>
    <mergeCell ref="D13:D14"/>
    <mergeCell ref="E13:E14"/>
    <mergeCell ref="G13:I13"/>
    <mergeCell ref="J13:J14"/>
    <mergeCell ref="K13:K14"/>
  </mergeCell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884675-DD7C-408A-9752-A6D40EA8B1EE}">
  <sheetPr>
    <tabColor rgb="FFFFFF00"/>
  </sheetPr>
  <dimension ref="A2:AD112"/>
  <sheetViews>
    <sheetView topLeftCell="A84" zoomScale="66" workbookViewId="0">
      <selection activeCell="J97" sqref="J97"/>
    </sheetView>
  </sheetViews>
  <sheetFormatPr defaultColWidth="8.90625" defaultRowHeight="21.5"/>
  <cols>
    <col min="1" max="1" width="8.90625" style="23"/>
    <col min="2" max="2" width="29.90625" style="22" customWidth="1"/>
    <col min="3" max="3" width="21.90625" style="21" customWidth="1"/>
    <col min="4" max="4" width="23.453125" style="21" customWidth="1"/>
    <col min="5" max="5" width="47.08984375" style="23" customWidth="1"/>
    <col min="6" max="6" width="14.90625" style="23" customWidth="1"/>
    <col min="7" max="7" width="12.90625" style="23" customWidth="1"/>
    <col min="8" max="8" width="13.54296875" style="23" customWidth="1"/>
    <col min="9" max="9" width="14.90625" style="23" customWidth="1"/>
    <col min="10" max="10" width="19.90625" style="23" customWidth="1"/>
    <col min="11" max="11" width="35" style="22" customWidth="1"/>
    <col min="12" max="16384" width="8.90625" style="23"/>
  </cols>
  <sheetData>
    <row r="2" spans="2:11" ht="42" customHeight="1">
      <c r="B2" s="24" t="s">
        <v>99</v>
      </c>
      <c r="C2" s="36" t="s">
        <v>251</v>
      </c>
    </row>
    <row r="3" spans="2:11" ht="21" customHeight="1">
      <c r="B3" s="24" t="s">
        <v>100</v>
      </c>
      <c r="C3" s="25"/>
      <c r="E3" s="23" t="s">
        <v>244</v>
      </c>
      <c r="F3" s="23">
        <f>1*7</f>
        <v>7</v>
      </c>
    </row>
    <row r="4" spans="2:11" ht="21" customHeight="1">
      <c r="B4" s="24" t="s">
        <v>101</v>
      </c>
      <c r="C4" s="32" t="s">
        <v>216</v>
      </c>
      <c r="E4" s="23" t="s">
        <v>334</v>
      </c>
    </row>
    <row r="5" spans="2:11" ht="21" customHeight="1">
      <c r="B5" s="24" t="s">
        <v>102</v>
      </c>
      <c r="C5" s="25" t="s">
        <v>339</v>
      </c>
    </row>
    <row r="6" spans="2:11" ht="21" customHeight="1">
      <c r="B6" s="24" t="s">
        <v>103</v>
      </c>
      <c r="C6" s="25"/>
    </row>
    <row r="7" spans="2:11" ht="21" customHeight="1">
      <c r="B7" s="24" t="s">
        <v>104</v>
      </c>
      <c r="C7" s="25">
        <v>1</v>
      </c>
    </row>
    <row r="8" spans="2:11" ht="21" customHeight="1">
      <c r="B8" s="24" t="s">
        <v>105</v>
      </c>
      <c r="C8" s="25" t="s">
        <v>317</v>
      </c>
    </row>
    <row r="9" spans="2:11" ht="41.4" customHeight="1">
      <c r="B9" s="26" t="s">
        <v>106</v>
      </c>
      <c r="C9" s="25">
        <f>C7+1</f>
        <v>2</v>
      </c>
      <c r="E9" s="135"/>
      <c r="F9" s="135"/>
      <c r="G9" s="135"/>
      <c r="H9" s="135"/>
      <c r="I9" s="135"/>
      <c r="J9" s="135"/>
      <c r="K9" s="135"/>
    </row>
    <row r="10" spans="2:11" ht="21" customHeight="1">
      <c r="B10" s="24" t="s">
        <v>107</v>
      </c>
      <c r="C10" s="25" t="s">
        <v>217</v>
      </c>
      <c r="J10" s="27"/>
    </row>
    <row r="11" spans="2:11" ht="21" customHeight="1">
      <c r="B11" s="24" t="s">
        <v>108</v>
      </c>
      <c r="C11" s="25" t="s">
        <v>218</v>
      </c>
    </row>
    <row r="12" spans="2:11">
      <c r="B12" s="28"/>
      <c r="C12" s="29"/>
    </row>
    <row r="13" spans="2:11" ht="15" customHeight="1">
      <c r="B13" s="136" t="s">
        <v>109</v>
      </c>
      <c r="C13" s="136" t="s">
        <v>110</v>
      </c>
      <c r="D13" s="136" t="s">
        <v>111</v>
      </c>
      <c r="E13" s="136" t="s">
        <v>112</v>
      </c>
      <c r="F13" s="30"/>
      <c r="G13" s="136" t="s">
        <v>113</v>
      </c>
      <c r="H13" s="136"/>
      <c r="I13" s="136"/>
      <c r="J13" s="136" t="s">
        <v>114</v>
      </c>
      <c r="K13" s="136" t="s">
        <v>115</v>
      </c>
    </row>
    <row r="14" spans="2:11" ht="15" customHeight="1">
      <c r="B14" s="136"/>
      <c r="C14" s="136"/>
      <c r="D14" s="136"/>
      <c r="E14" s="136"/>
      <c r="F14" s="30" t="s">
        <v>116</v>
      </c>
      <c r="G14" s="30" t="s">
        <v>117</v>
      </c>
      <c r="H14" s="30" t="s">
        <v>118</v>
      </c>
      <c r="I14" s="30" t="s">
        <v>119</v>
      </c>
      <c r="J14" s="136"/>
      <c r="K14" s="136"/>
    </row>
    <row r="15" spans="2:11" ht="18.649999999999999" customHeight="1">
      <c r="B15" s="132" t="s">
        <v>120</v>
      </c>
      <c r="C15" s="132"/>
      <c r="D15" s="132"/>
      <c r="E15" s="132"/>
      <c r="F15" s="132"/>
      <c r="G15" s="132"/>
      <c r="H15" s="132"/>
      <c r="I15" s="132"/>
      <c r="J15" s="132"/>
      <c r="K15" s="132"/>
    </row>
    <row r="16" spans="2:11">
      <c r="B16" s="31" t="s">
        <v>279</v>
      </c>
      <c r="C16" s="32" t="s">
        <v>280</v>
      </c>
      <c r="D16" s="32" t="s">
        <v>228</v>
      </c>
      <c r="E16" s="32" t="s">
        <v>341</v>
      </c>
      <c r="F16" s="32">
        <v>1</v>
      </c>
      <c r="G16" s="32">
        <f>7+3.5+3.5</f>
        <v>14</v>
      </c>
      <c r="H16" s="32"/>
      <c r="I16" s="33"/>
      <c r="J16" s="32">
        <v>14</v>
      </c>
      <c r="K16" s="32" t="s">
        <v>115</v>
      </c>
    </row>
    <row r="17" spans="2:11">
      <c r="B17" s="33"/>
      <c r="C17" s="32"/>
      <c r="D17" s="32"/>
      <c r="E17" s="34"/>
      <c r="F17" s="32"/>
      <c r="G17" s="32"/>
      <c r="H17" s="34"/>
      <c r="I17" s="34"/>
      <c r="J17" s="32"/>
      <c r="K17" s="33"/>
    </row>
    <row r="18" spans="2:11">
      <c r="B18" s="33"/>
      <c r="C18" s="32"/>
      <c r="D18" s="32"/>
      <c r="E18" s="34"/>
      <c r="F18" s="32"/>
      <c r="G18" s="32"/>
      <c r="H18" s="34"/>
      <c r="I18" s="34"/>
      <c r="J18" s="32"/>
      <c r="K18" s="33"/>
    </row>
    <row r="19" spans="2:11">
      <c r="B19" s="33"/>
      <c r="C19" s="32"/>
      <c r="D19" s="32"/>
      <c r="E19" s="34"/>
      <c r="F19" s="32"/>
      <c r="G19" s="32"/>
      <c r="H19" s="34"/>
      <c r="I19" s="34"/>
      <c r="J19" s="32"/>
      <c r="K19" s="33"/>
    </row>
    <row r="20" spans="2:11" ht="22.5" customHeight="1">
      <c r="B20" s="35" t="s">
        <v>121</v>
      </c>
      <c r="C20" s="25"/>
      <c r="D20" s="25"/>
      <c r="E20" s="36"/>
      <c r="F20" s="36"/>
      <c r="G20" s="37"/>
      <c r="H20" s="34"/>
      <c r="I20" s="30"/>
      <c r="J20" s="38"/>
      <c r="K20" s="33"/>
    </row>
    <row r="21" spans="2:11" ht="22.5" customHeight="1">
      <c r="B21" s="35"/>
      <c r="C21" s="36" t="s">
        <v>275</v>
      </c>
      <c r="D21" s="31"/>
      <c r="E21" s="36"/>
      <c r="F21" s="36"/>
      <c r="G21" s="37"/>
      <c r="H21" s="34"/>
      <c r="I21" s="25" t="s">
        <v>10</v>
      </c>
      <c r="J21" s="38">
        <f>+J16</f>
        <v>14</v>
      </c>
      <c r="K21" s="33"/>
    </row>
    <row r="22" spans="2:11" ht="22.5" customHeight="1">
      <c r="B22" s="35"/>
      <c r="C22" s="78" t="s">
        <v>225</v>
      </c>
      <c r="D22" s="33"/>
      <c r="E22" s="31"/>
      <c r="F22" s="31"/>
      <c r="G22" s="32"/>
      <c r="H22" s="32"/>
      <c r="I22" s="25" t="s">
        <v>14</v>
      </c>
      <c r="J22" s="38">
        <f>+J17</f>
        <v>0</v>
      </c>
      <c r="K22" s="33"/>
    </row>
    <row r="23" spans="2:11" ht="22.5" customHeight="1">
      <c r="B23" s="35"/>
      <c r="C23" s="78"/>
      <c r="D23" s="33"/>
      <c r="E23" s="31"/>
      <c r="F23" s="31"/>
      <c r="G23" s="32"/>
      <c r="H23" s="32"/>
      <c r="I23" s="25"/>
      <c r="J23" s="38"/>
      <c r="K23" s="33"/>
    </row>
    <row r="24" spans="2:11" ht="22.5" customHeight="1">
      <c r="B24" s="35"/>
      <c r="C24" s="78"/>
      <c r="D24" s="33"/>
      <c r="E24" s="31"/>
      <c r="F24" s="31"/>
      <c r="G24" s="32"/>
      <c r="H24" s="32"/>
      <c r="I24" s="25"/>
      <c r="J24" s="38"/>
      <c r="K24" s="33"/>
    </row>
    <row r="25" spans="2:11" ht="22.5" customHeight="1">
      <c r="B25" s="35"/>
      <c r="C25" s="139"/>
      <c r="D25" s="139"/>
      <c r="E25" s="31"/>
      <c r="F25" s="31"/>
      <c r="G25" s="32"/>
      <c r="H25" s="32"/>
      <c r="I25" s="25"/>
      <c r="J25" s="38"/>
      <c r="K25" s="33"/>
    </row>
    <row r="26" spans="2:11" ht="22.5" customHeight="1">
      <c r="B26" s="35"/>
      <c r="C26" s="134"/>
      <c r="D26" s="134"/>
      <c r="E26" s="31"/>
      <c r="F26" s="31"/>
      <c r="G26" s="32"/>
      <c r="H26" s="32"/>
      <c r="I26" s="25"/>
      <c r="J26" s="38"/>
      <c r="K26" s="33"/>
    </row>
    <row r="27" spans="2:11" ht="22.5" customHeight="1">
      <c r="B27" s="33"/>
      <c r="C27" s="141"/>
      <c r="D27" s="141"/>
      <c r="E27" s="34"/>
      <c r="F27" s="34"/>
      <c r="G27" s="34"/>
      <c r="H27" s="34"/>
      <c r="I27" s="34"/>
      <c r="J27" s="38"/>
      <c r="K27" s="33"/>
    </row>
    <row r="28" spans="2:11" ht="21.65" customHeight="1">
      <c r="B28" s="33"/>
      <c r="C28" s="34"/>
      <c r="D28" s="34"/>
      <c r="E28" s="34"/>
      <c r="F28" s="34"/>
      <c r="G28" s="34"/>
      <c r="H28" s="34"/>
      <c r="I28" s="34"/>
      <c r="J28" s="38"/>
      <c r="K28" s="39"/>
    </row>
    <row r="29" spans="2:11" ht="21.65" customHeight="1">
      <c r="B29" s="31"/>
      <c r="C29" s="34"/>
      <c r="D29" s="34"/>
      <c r="E29" s="34"/>
      <c r="F29" s="34"/>
      <c r="G29" s="34"/>
      <c r="H29" s="34"/>
      <c r="I29" s="34"/>
      <c r="J29" s="38"/>
      <c r="K29" s="39"/>
    </row>
    <row r="30" spans="2:11">
      <c r="B30" s="31"/>
      <c r="C30" s="31"/>
      <c r="D30" s="31"/>
      <c r="E30" s="31"/>
      <c r="F30" s="31"/>
      <c r="G30" s="34"/>
      <c r="H30" s="34"/>
      <c r="I30" s="34"/>
      <c r="J30" s="39"/>
      <c r="K30" s="33"/>
    </row>
    <row r="31" spans="2:11">
      <c r="B31" s="33"/>
      <c r="C31" s="32"/>
      <c r="D31" s="32"/>
      <c r="E31" s="34"/>
      <c r="F31" s="34"/>
      <c r="G31" s="34"/>
      <c r="H31" s="34"/>
      <c r="I31" s="34"/>
      <c r="J31" s="34"/>
      <c r="K31" s="33"/>
    </row>
    <row r="32" spans="2:11" ht="23">
      <c r="B32" s="142" t="s">
        <v>122</v>
      </c>
      <c r="C32" s="142"/>
      <c r="D32" s="142"/>
      <c r="E32" s="142"/>
      <c r="F32" s="142"/>
      <c r="G32" s="142"/>
      <c r="H32" s="142"/>
      <c r="I32" s="142"/>
      <c r="J32" s="142"/>
      <c r="K32" s="33"/>
    </row>
    <row r="33" spans="2:11">
      <c r="B33" s="32"/>
      <c r="C33" s="32"/>
      <c r="D33" s="32"/>
      <c r="E33" s="34"/>
      <c r="F33" s="34"/>
      <c r="G33" s="34"/>
      <c r="H33" s="34"/>
      <c r="I33" s="34"/>
      <c r="J33" s="34"/>
      <c r="K33" s="33"/>
    </row>
    <row r="34" spans="2:11" s="41" customFormat="1" ht="29.15" customHeight="1">
      <c r="B34" s="36" t="s">
        <v>0</v>
      </c>
      <c r="C34" s="140" t="s">
        <v>1</v>
      </c>
      <c r="D34" s="140"/>
      <c r="E34" s="140"/>
      <c r="F34" s="140" t="s">
        <v>2</v>
      </c>
      <c r="G34" s="140"/>
      <c r="H34" s="25" t="s">
        <v>3</v>
      </c>
      <c r="I34" s="25" t="s">
        <v>4</v>
      </c>
      <c r="J34" s="25" t="s">
        <v>123</v>
      </c>
      <c r="K34" s="25" t="s">
        <v>124</v>
      </c>
    </row>
    <row r="35" spans="2:11" s="41" customFormat="1" ht="162" customHeight="1">
      <c r="B35" s="42">
        <v>1</v>
      </c>
      <c r="C35" s="137" t="s">
        <v>183</v>
      </c>
      <c r="D35" s="137"/>
      <c r="E35" s="137"/>
      <c r="F35" s="138" t="s">
        <v>7</v>
      </c>
      <c r="G35" s="138"/>
      <c r="H35" s="43" t="s">
        <v>125</v>
      </c>
      <c r="I35" s="44">
        <v>1</v>
      </c>
      <c r="J35" s="45"/>
      <c r="K35" s="42"/>
    </row>
    <row r="36" spans="2:11" s="41" customFormat="1" ht="209.5" customHeight="1">
      <c r="B36" s="42">
        <v>2</v>
      </c>
      <c r="C36" s="137" t="s">
        <v>184</v>
      </c>
      <c r="D36" s="137"/>
      <c r="E36" s="137"/>
      <c r="F36" s="138" t="s">
        <v>9</v>
      </c>
      <c r="G36" s="138"/>
      <c r="H36" s="42" t="s">
        <v>10</v>
      </c>
      <c r="I36" s="42"/>
      <c r="J36" s="45"/>
      <c r="K36" s="42"/>
    </row>
    <row r="37" spans="2:11" s="41" customFormat="1" ht="236.5" customHeight="1">
      <c r="B37" s="42">
        <v>3</v>
      </c>
      <c r="C37" s="137" t="s">
        <v>185</v>
      </c>
      <c r="D37" s="137"/>
      <c r="E37" s="137"/>
      <c r="F37" s="138" t="s">
        <v>11</v>
      </c>
      <c r="G37" s="138"/>
      <c r="H37" s="42" t="s">
        <v>12</v>
      </c>
      <c r="I37" s="42"/>
      <c r="J37" s="45"/>
      <c r="K37" s="42"/>
    </row>
    <row r="38" spans="2:11" s="41" customFormat="1" ht="195" customHeight="1">
      <c r="B38" s="42">
        <v>4</v>
      </c>
      <c r="C38" s="137" t="s">
        <v>186</v>
      </c>
      <c r="D38" s="137"/>
      <c r="E38" s="137"/>
      <c r="F38" s="138" t="s">
        <v>13</v>
      </c>
      <c r="G38" s="138"/>
      <c r="H38" s="42" t="s">
        <v>14</v>
      </c>
      <c r="I38" s="42"/>
      <c r="J38" s="45"/>
      <c r="K38" s="42"/>
    </row>
    <row r="39" spans="2:11" s="41" customFormat="1" ht="88.4" customHeight="1">
      <c r="B39" s="42">
        <v>5</v>
      </c>
      <c r="C39" s="137" t="s">
        <v>187</v>
      </c>
      <c r="D39" s="137"/>
      <c r="E39" s="137"/>
      <c r="F39" s="138" t="s">
        <v>15</v>
      </c>
      <c r="G39" s="138"/>
      <c r="H39" s="42" t="s">
        <v>10</v>
      </c>
      <c r="I39" s="44">
        <v>0</v>
      </c>
      <c r="J39" s="45"/>
      <c r="K39" s="42"/>
    </row>
    <row r="40" spans="2:11" s="41" customFormat="1" ht="272.5" customHeight="1">
      <c r="B40" s="42">
        <v>6</v>
      </c>
      <c r="C40" s="137" t="s">
        <v>188</v>
      </c>
      <c r="D40" s="137"/>
      <c r="E40" s="137"/>
      <c r="F40" s="138" t="s">
        <v>16</v>
      </c>
      <c r="G40" s="138"/>
      <c r="H40" s="43" t="s">
        <v>17</v>
      </c>
      <c r="I40" s="44"/>
      <c r="J40" s="45"/>
      <c r="K40" s="42"/>
    </row>
    <row r="41" spans="2:11" s="41" customFormat="1" ht="192" customHeight="1">
      <c r="B41" s="42">
        <v>7</v>
      </c>
      <c r="C41" s="137" t="s">
        <v>189</v>
      </c>
      <c r="D41" s="137"/>
      <c r="E41" s="137"/>
      <c r="F41" s="138" t="s">
        <v>18</v>
      </c>
      <c r="G41" s="138"/>
      <c r="H41" s="43" t="s">
        <v>19</v>
      </c>
      <c r="I41" s="42"/>
      <c r="J41" s="45"/>
      <c r="K41" s="42"/>
    </row>
    <row r="42" spans="2:11" s="41" customFormat="1" ht="232.75" customHeight="1">
      <c r="B42" s="42">
        <v>8</v>
      </c>
      <c r="C42" s="137" t="s">
        <v>190</v>
      </c>
      <c r="D42" s="137"/>
      <c r="E42" s="137"/>
      <c r="F42" s="138" t="s">
        <v>182</v>
      </c>
      <c r="G42" s="138"/>
      <c r="H42" s="43" t="s">
        <v>21</v>
      </c>
      <c r="I42" s="42"/>
      <c r="J42" s="45"/>
      <c r="K42" s="42"/>
    </row>
    <row r="43" spans="2:11" s="41" customFormat="1" ht="292.5" customHeight="1">
      <c r="B43" s="42">
        <v>9</v>
      </c>
      <c r="C43" s="137" t="s">
        <v>191</v>
      </c>
      <c r="D43" s="137"/>
      <c r="E43" s="137"/>
      <c r="F43" s="138" t="s">
        <v>22</v>
      </c>
      <c r="G43" s="138"/>
      <c r="H43" s="43" t="s">
        <v>23</v>
      </c>
      <c r="I43" s="42"/>
      <c r="J43" s="45"/>
      <c r="K43" s="42"/>
    </row>
    <row r="44" spans="2:11" s="41" customFormat="1" ht="262.64999999999998" customHeight="1">
      <c r="B44" s="42">
        <v>10</v>
      </c>
      <c r="C44" s="137" t="s">
        <v>192</v>
      </c>
      <c r="D44" s="137"/>
      <c r="E44" s="137"/>
      <c r="F44" s="138" t="s">
        <v>24</v>
      </c>
      <c r="G44" s="138"/>
      <c r="H44" s="43" t="s">
        <v>23</v>
      </c>
      <c r="I44" s="42"/>
      <c r="J44" s="45"/>
      <c r="K44" s="42"/>
    </row>
    <row r="45" spans="2:11" s="41" customFormat="1" ht="249" customHeight="1">
      <c r="B45" s="42">
        <v>11</v>
      </c>
      <c r="C45" s="137" t="s">
        <v>193</v>
      </c>
      <c r="D45" s="137"/>
      <c r="E45" s="137"/>
      <c r="F45" s="138" t="s">
        <v>25</v>
      </c>
      <c r="G45" s="138"/>
      <c r="H45" s="43" t="s">
        <v>23</v>
      </c>
      <c r="I45" s="42"/>
      <c r="J45" s="45"/>
      <c r="K45" s="42"/>
    </row>
    <row r="46" spans="2:11" s="41" customFormat="1" ht="145.65" customHeight="1">
      <c r="B46" s="42">
        <v>12</v>
      </c>
      <c r="C46" s="137" t="s">
        <v>194</v>
      </c>
      <c r="D46" s="137"/>
      <c r="E46" s="137"/>
      <c r="F46" s="138" t="s">
        <v>26</v>
      </c>
      <c r="G46" s="138"/>
      <c r="H46" s="43" t="s">
        <v>23</v>
      </c>
      <c r="I46" s="42"/>
      <c r="J46" s="45"/>
      <c r="K46" s="42"/>
    </row>
    <row r="47" spans="2:11" s="41" customFormat="1" ht="282.64999999999998" customHeight="1">
      <c r="B47" s="42">
        <v>13</v>
      </c>
      <c r="C47" s="137" t="s">
        <v>195</v>
      </c>
      <c r="D47" s="137"/>
      <c r="E47" s="137"/>
      <c r="F47" s="138" t="s">
        <v>27</v>
      </c>
      <c r="G47" s="138"/>
      <c r="H47" s="43" t="s">
        <v>23</v>
      </c>
      <c r="I47" s="42"/>
      <c r="J47" s="45"/>
      <c r="K47" s="42"/>
    </row>
    <row r="48" spans="2:11" s="41" customFormat="1" ht="166.75" customHeight="1">
      <c r="B48" s="42">
        <v>14</v>
      </c>
      <c r="C48" s="137" t="s">
        <v>196</v>
      </c>
      <c r="D48" s="137"/>
      <c r="E48" s="137"/>
      <c r="F48" s="138" t="s">
        <v>28</v>
      </c>
      <c r="G48" s="138"/>
      <c r="H48" s="43" t="s">
        <v>23</v>
      </c>
      <c r="I48" s="42"/>
      <c r="J48" s="45"/>
      <c r="K48" s="42"/>
    </row>
    <row r="49" spans="2:11" s="41" customFormat="1" ht="270.64999999999998" customHeight="1">
      <c r="B49" s="42">
        <v>15</v>
      </c>
      <c r="C49" s="137" t="s">
        <v>197</v>
      </c>
      <c r="D49" s="137"/>
      <c r="E49" s="137"/>
      <c r="F49" s="138" t="s">
        <v>29</v>
      </c>
      <c r="G49" s="138"/>
      <c r="H49" s="42" t="s">
        <v>10</v>
      </c>
      <c r="I49" s="42"/>
      <c r="J49" s="45"/>
      <c r="K49" s="42"/>
    </row>
    <row r="50" spans="2:11" s="41" customFormat="1" ht="200.5" customHeight="1">
      <c r="B50" s="42">
        <v>16</v>
      </c>
      <c r="C50" s="137" t="s">
        <v>198</v>
      </c>
      <c r="D50" s="137"/>
      <c r="E50" s="137"/>
      <c r="F50" s="138" t="s">
        <v>30</v>
      </c>
      <c r="G50" s="138"/>
      <c r="H50" s="42"/>
      <c r="I50" s="42"/>
      <c r="J50" s="45"/>
      <c r="K50" s="42"/>
    </row>
    <row r="51" spans="2:11" s="41" customFormat="1" ht="52.75" customHeight="1">
      <c r="B51" s="42">
        <v>17</v>
      </c>
      <c r="C51" s="143" t="s">
        <v>126</v>
      </c>
      <c r="D51" s="143"/>
      <c r="E51" s="143"/>
      <c r="F51" s="138" t="s">
        <v>127</v>
      </c>
      <c r="G51" s="138"/>
      <c r="H51" s="46"/>
      <c r="I51" s="42"/>
      <c r="J51" s="45"/>
      <c r="K51" s="42"/>
    </row>
    <row r="52" spans="2:11" s="41" customFormat="1" ht="87" customHeight="1">
      <c r="B52" s="42">
        <v>18</v>
      </c>
      <c r="C52" s="137" t="s">
        <v>199</v>
      </c>
      <c r="D52" s="137"/>
      <c r="E52" s="137"/>
      <c r="F52" s="138" t="s">
        <v>31</v>
      </c>
      <c r="G52" s="138"/>
      <c r="H52" s="42" t="s">
        <v>10</v>
      </c>
      <c r="I52" s="42"/>
      <c r="J52" s="45"/>
      <c r="K52" s="42"/>
    </row>
    <row r="53" spans="2:11" s="41" customFormat="1" ht="163.4" customHeight="1">
      <c r="B53" s="42">
        <v>19</v>
      </c>
      <c r="C53" s="137" t="s">
        <v>200</v>
      </c>
      <c r="D53" s="137"/>
      <c r="E53" s="137"/>
      <c r="F53" s="138" t="s">
        <v>32</v>
      </c>
      <c r="G53" s="138"/>
      <c r="H53" s="42" t="s">
        <v>10</v>
      </c>
      <c r="I53" s="44"/>
      <c r="J53" s="45"/>
      <c r="K53" s="32"/>
    </row>
    <row r="54" spans="2:11" s="41" customFormat="1" ht="122.4" customHeight="1">
      <c r="B54" s="42">
        <v>20</v>
      </c>
      <c r="C54" s="137" t="s">
        <v>201</v>
      </c>
      <c r="D54" s="137"/>
      <c r="E54" s="137"/>
      <c r="F54" s="138" t="s">
        <v>33</v>
      </c>
      <c r="G54" s="138"/>
      <c r="H54" s="42" t="s">
        <v>10</v>
      </c>
      <c r="I54" s="44">
        <v>0</v>
      </c>
      <c r="J54" s="45"/>
      <c r="K54" s="42"/>
    </row>
    <row r="55" spans="2:11" s="41" customFormat="1" ht="103.75" customHeight="1">
      <c r="B55" s="42">
        <v>21</v>
      </c>
      <c r="C55" s="137" t="s">
        <v>202</v>
      </c>
      <c r="D55" s="137"/>
      <c r="E55" s="137"/>
      <c r="F55" s="138" t="s">
        <v>34</v>
      </c>
      <c r="G55" s="138"/>
      <c r="H55" s="42" t="s">
        <v>10</v>
      </c>
      <c r="I55" s="44">
        <f>+J106</f>
        <v>0</v>
      </c>
      <c r="J55" s="45"/>
      <c r="K55" s="42"/>
    </row>
    <row r="56" spans="2:11" s="41" customFormat="1" ht="214.75" customHeight="1">
      <c r="B56" s="42">
        <v>22</v>
      </c>
      <c r="C56" s="137" t="s">
        <v>203</v>
      </c>
      <c r="D56" s="137"/>
      <c r="E56" s="137"/>
      <c r="F56" s="138" t="s">
        <v>35</v>
      </c>
      <c r="G56" s="138"/>
      <c r="H56" s="42" t="s">
        <v>10</v>
      </c>
      <c r="I56" s="44">
        <f>+J97</f>
        <v>14</v>
      </c>
      <c r="J56" s="45"/>
      <c r="K56" s="42"/>
    </row>
    <row r="57" spans="2:11" s="41" customFormat="1" ht="32.15" customHeight="1">
      <c r="B57" s="42">
        <v>23</v>
      </c>
      <c r="C57" s="143" t="s">
        <v>128</v>
      </c>
      <c r="D57" s="143"/>
      <c r="E57" s="143"/>
      <c r="F57" s="138"/>
      <c r="G57" s="138"/>
      <c r="H57" s="35"/>
      <c r="I57" s="42"/>
      <c r="J57" s="45"/>
      <c r="K57" s="42"/>
    </row>
    <row r="58" spans="2:11" s="41" customFormat="1" ht="64.400000000000006" customHeight="1">
      <c r="B58" s="42">
        <v>24</v>
      </c>
      <c r="C58" s="137" t="s">
        <v>204</v>
      </c>
      <c r="D58" s="137"/>
      <c r="E58" s="137"/>
      <c r="F58" s="138" t="s">
        <v>36</v>
      </c>
      <c r="G58" s="138"/>
      <c r="H58" s="42"/>
      <c r="I58" s="42"/>
      <c r="J58" s="45"/>
      <c r="K58" s="33"/>
    </row>
    <row r="59" spans="2:11" s="41" customFormat="1" ht="102.65" customHeight="1">
      <c r="B59" s="42">
        <v>25</v>
      </c>
      <c r="C59" s="137" t="s">
        <v>205</v>
      </c>
      <c r="D59" s="137"/>
      <c r="E59" s="137"/>
      <c r="F59" s="138" t="s">
        <v>37</v>
      </c>
      <c r="G59" s="138"/>
      <c r="H59" s="43" t="s">
        <v>23</v>
      </c>
      <c r="I59" s="44"/>
      <c r="J59" s="45"/>
      <c r="K59" s="32"/>
    </row>
    <row r="60" spans="2:11" s="41" customFormat="1" ht="216.65" customHeight="1">
      <c r="B60" s="42">
        <v>26</v>
      </c>
      <c r="C60" s="137" t="s">
        <v>206</v>
      </c>
      <c r="D60" s="137"/>
      <c r="E60" s="137"/>
      <c r="F60" s="138" t="s">
        <v>38</v>
      </c>
      <c r="G60" s="138"/>
      <c r="H60" s="43" t="s">
        <v>23</v>
      </c>
      <c r="I60" s="44">
        <v>0</v>
      </c>
      <c r="J60" s="45"/>
      <c r="K60" s="42"/>
    </row>
    <row r="61" spans="2:11" s="41" customFormat="1" ht="180.65" customHeight="1">
      <c r="B61" s="42">
        <v>27</v>
      </c>
      <c r="C61" s="137" t="s">
        <v>207</v>
      </c>
      <c r="D61" s="137"/>
      <c r="E61" s="137"/>
      <c r="F61" s="138" t="s">
        <v>39</v>
      </c>
      <c r="G61" s="138"/>
      <c r="H61" s="43" t="s">
        <v>23</v>
      </c>
      <c r="I61" s="42">
        <v>0</v>
      </c>
      <c r="J61" s="45"/>
      <c r="K61" s="42"/>
    </row>
    <row r="62" spans="2:11" s="41" customFormat="1" ht="153" customHeight="1">
      <c r="B62" s="42">
        <v>28</v>
      </c>
      <c r="C62" s="137" t="s">
        <v>40</v>
      </c>
      <c r="D62" s="137"/>
      <c r="E62" s="137"/>
      <c r="F62" s="138" t="s">
        <v>41</v>
      </c>
      <c r="G62" s="138"/>
      <c r="H62" s="43" t="s">
        <v>10</v>
      </c>
      <c r="I62" s="42"/>
      <c r="J62" s="45"/>
      <c r="K62" s="42"/>
    </row>
    <row r="63" spans="2:11" s="41" customFormat="1" ht="111.65" customHeight="1">
      <c r="B63" s="42">
        <v>29</v>
      </c>
      <c r="C63" s="137" t="s">
        <v>208</v>
      </c>
      <c r="D63" s="137"/>
      <c r="E63" s="137"/>
      <c r="F63" s="138" t="s">
        <v>42</v>
      </c>
      <c r="G63" s="138"/>
      <c r="H63" s="43" t="s">
        <v>10</v>
      </c>
      <c r="I63" s="44"/>
      <c r="J63" s="45"/>
      <c r="K63" s="42"/>
    </row>
    <row r="64" spans="2:11" s="41" customFormat="1" ht="241.75" customHeight="1">
      <c r="B64" s="42">
        <v>30</v>
      </c>
      <c r="C64" s="137" t="s">
        <v>209</v>
      </c>
      <c r="D64" s="137"/>
      <c r="E64" s="137"/>
      <c r="F64" s="138" t="s">
        <v>43</v>
      </c>
      <c r="G64" s="138"/>
      <c r="H64" s="43" t="s">
        <v>23</v>
      </c>
      <c r="I64" s="44"/>
      <c r="J64" s="45"/>
      <c r="K64" s="42"/>
    </row>
    <row r="65" spans="2:11" s="41" customFormat="1" ht="249" customHeight="1">
      <c r="B65" s="42">
        <v>31</v>
      </c>
      <c r="C65" s="137" t="s">
        <v>129</v>
      </c>
      <c r="D65" s="137"/>
      <c r="E65" s="137"/>
      <c r="F65" s="138" t="s">
        <v>44</v>
      </c>
      <c r="G65" s="138"/>
      <c r="H65" s="43" t="s">
        <v>45</v>
      </c>
      <c r="I65" s="44"/>
      <c r="J65" s="45"/>
      <c r="K65" s="42"/>
    </row>
    <row r="66" spans="2:11" s="41" customFormat="1" ht="138" customHeight="1">
      <c r="B66" s="42">
        <v>32</v>
      </c>
      <c r="C66" s="137" t="s">
        <v>210</v>
      </c>
      <c r="D66" s="137"/>
      <c r="E66" s="137"/>
      <c r="F66" s="138" t="s">
        <v>46</v>
      </c>
      <c r="G66" s="138"/>
      <c r="H66" s="43" t="s">
        <v>47</v>
      </c>
      <c r="I66" s="44"/>
      <c r="J66" s="45"/>
      <c r="K66" s="42"/>
    </row>
    <row r="67" spans="2:11" s="41" customFormat="1" ht="166.75" customHeight="1">
      <c r="B67" s="42">
        <v>33</v>
      </c>
      <c r="C67" s="137" t="s">
        <v>211</v>
      </c>
      <c r="D67" s="137"/>
      <c r="E67" s="137"/>
      <c r="F67" s="138" t="s">
        <v>48</v>
      </c>
      <c r="G67" s="138"/>
      <c r="H67" s="43" t="s">
        <v>45</v>
      </c>
      <c r="I67" s="44"/>
      <c r="J67" s="45"/>
      <c r="K67" s="42"/>
    </row>
    <row r="68" spans="2:11" s="41" customFormat="1" ht="165" customHeight="1">
      <c r="B68" s="42">
        <v>34</v>
      </c>
      <c r="C68" s="137" t="s">
        <v>212</v>
      </c>
      <c r="D68" s="137"/>
      <c r="E68" s="137"/>
      <c r="F68" s="138" t="s">
        <v>49</v>
      </c>
      <c r="G68" s="138"/>
      <c r="H68" s="43" t="s">
        <v>21</v>
      </c>
      <c r="I68" s="42"/>
      <c r="J68" s="45"/>
      <c r="K68" s="42"/>
    </row>
    <row r="69" spans="2:11" s="41" customFormat="1" ht="409.5" customHeight="1">
      <c r="B69" s="42">
        <v>35</v>
      </c>
      <c r="C69" s="137" t="s">
        <v>213</v>
      </c>
      <c r="D69" s="137"/>
      <c r="E69" s="137"/>
      <c r="F69" s="138" t="s">
        <v>50</v>
      </c>
      <c r="G69" s="138"/>
      <c r="H69" s="43" t="s">
        <v>17</v>
      </c>
      <c r="I69" s="42"/>
      <c r="J69" s="45"/>
      <c r="K69" s="42"/>
    </row>
    <row r="70" spans="2:11" s="41" customFormat="1" ht="201" customHeight="1">
      <c r="B70" s="42">
        <v>36</v>
      </c>
      <c r="C70" s="137" t="s">
        <v>214</v>
      </c>
      <c r="D70" s="137"/>
      <c r="E70" s="137"/>
      <c r="F70" s="138" t="s">
        <v>51</v>
      </c>
      <c r="G70" s="138"/>
      <c r="H70" s="42" t="s">
        <v>14</v>
      </c>
      <c r="I70" s="42"/>
      <c r="J70" s="45"/>
      <c r="K70" s="42"/>
    </row>
    <row r="71" spans="2:11" s="41" customFormat="1" ht="201" customHeight="1">
      <c r="B71" s="42">
        <v>37</v>
      </c>
      <c r="C71" s="137" t="s">
        <v>215</v>
      </c>
      <c r="D71" s="137"/>
      <c r="E71" s="137"/>
      <c r="F71" s="138" t="s">
        <v>52</v>
      </c>
      <c r="G71" s="138"/>
      <c r="H71" s="42" t="s">
        <v>14</v>
      </c>
      <c r="I71" s="42"/>
      <c r="J71" s="45"/>
      <c r="K71" s="42"/>
    </row>
    <row r="72" spans="2:11" s="41" customFormat="1" ht="141" customHeight="1">
      <c r="B72" s="42">
        <v>38</v>
      </c>
      <c r="C72" s="137" t="s">
        <v>53</v>
      </c>
      <c r="D72" s="137"/>
      <c r="E72" s="137"/>
      <c r="F72" s="144" t="s">
        <v>54</v>
      </c>
      <c r="G72" s="144"/>
      <c r="H72" s="42" t="s">
        <v>14</v>
      </c>
      <c r="I72" s="39"/>
      <c r="J72" s="45"/>
      <c r="K72" s="42"/>
    </row>
    <row r="73" spans="2:11" s="41" customFormat="1" ht="228.65" customHeight="1">
      <c r="B73" s="42">
        <v>39</v>
      </c>
      <c r="C73" s="137" t="s">
        <v>55</v>
      </c>
      <c r="D73" s="137"/>
      <c r="E73" s="137"/>
      <c r="F73" s="144" t="s">
        <v>56</v>
      </c>
      <c r="G73" s="144"/>
      <c r="H73" s="42" t="s">
        <v>14</v>
      </c>
      <c r="I73" s="39"/>
      <c r="J73" s="45"/>
      <c r="K73" s="42"/>
    </row>
    <row r="74" spans="2:11" s="41" customFormat="1" ht="228.65" customHeight="1">
      <c r="B74" s="42">
        <v>40</v>
      </c>
      <c r="C74" s="145" t="s">
        <v>130</v>
      </c>
      <c r="D74" s="145"/>
      <c r="E74" s="145"/>
      <c r="F74" s="144" t="s">
        <v>58</v>
      </c>
      <c r="G74" s="144"/>
      <c r="H74" s="42" t="s">
        <v>59</v>
      </c>
      <c r="I74" s="39"/>
      <c r="J74" s="45"/>
      <c r="K74" s="42"/>
    </row>
    <row r="75" spans="2:11" s="41" customFormat="1" ht="228.65" customHeight="1">
      <c r="B75" s="42">
        <v>41</v>
      </c>
      <c r="C75" s="137" t="s">
        <v>60</v>
      </c>
      <c r="D75" s="137"/>
      <c r="E75" s="137"/>
      <c r="F75" s="138" t="s">
        <v>61</v>
      </c>
      <c r="G75" s="138"/>
      <c r="H75" s="32" t="s">
        <v>62</v>
      </c>
      <c r="I75" s="42"/>
      <c r="J75" s="45"/>
      <c r="K75" s="42"/>
    </row>
    <row r="76" spans="2:11" s="41" customFormat="1" ht="201" customHeight="1">
      <c r="B76" s="42">
        <v>42</v>
      </c>
      <c r="C76" s="145" t="s">
        <v>63</v>
      </c>
      <c r="D76" s="145"/>
      <c r="E76" s="145"/>
      <c r="F76" s="138" t="s">
        <v>64</v>
      </c>
      <c r="G76" s="138"/>
      <c r="H76" s="32" t="s">
        <v>62</v>
      </c>
      <c r="I76" s="42"/>
      <c r="J76" s="45"/>
      <c r="K76" s="42"/>
    </row>
    <row r="77" spans="2:11" s="41" customFormat="1" ht="145.65" customHeight="1">
      <c r="B77" s="42">
        <v>43</v>
      </c>
      <c r="C77" s="137" t="s">
        <v>131</v>
      </c>
      <c r="D77" s="137"/>
      <c r="E77" s="137"/>
      <c r="F77" s="138" t="s">
        <v>64</v>
      </c>
      <c r="G77" s="138"/>
      <c r="H77" s="32" t="s">
        <v>23</v>
      </c>
      <c r="I77" s="42"/>
      <c r="J77" s="45"/>
      <c r="K77" s="42"/>
    </row>
    <row r="78" spans="2:11" s="41" customFormat="1" ht="161.5" customHeight="1">
      <c r="B78" s="42">
        <v>44</v>
      </c>
      <c r="C78" s="137" t="s">
        <v>132</v>
      </c>
      <c r="D78" s="137"/>
      <c r="E78" s="137"/>
      <c r="F78" s="138" t="s">
        <v>67</v>
      </c>
      <c r="G78" s="138"/>
      <c r="H78" s="32" t="s">
        <v>14</v>
      </c>
      <c r="I78" s="42"/>
      <c r="J78" s="45"/>
      <c r="K78" s="42"/>
    </row>
    <row r="79" spans="2:11" s="41" customFormat="1" ht="161.5" customHeight="1">
      <c r="B79" s="42">
        <v>45</v>
      </c>
      <c r="C79" s="137" t="s">
        <v>72</v>
      </c>
      <c r="D79" s="137"/>
      <c r="E79" s="137"/>
      <c r="F79" s="138" t="s">
        <v>73</v>
      </c>
      <c r="G79" s="138"/>
      <c r="H79" s="32" t="s">
        <v>68</v>
      </c>
      <c r="I79" s="44">
        <f>+J111</f>
        <v>0</v>
      </c>
      <c r="J79" s="45"/>
      <c r="K79" s="42"/>
    </row>
    <row r="80" spans="2:11" s="41" customFormat="1" ht="136.4" customHeight="1">
      <c r="B80" s="42">
        <v>46</v>
      </c>
      <c r="C80" s="137" t="s">
        <v>133</v>
      </c>
      <c r="D80" s="137"/>
      <c r="E80" s="137"/>
      <c r="F80" s="138" t="s">
        <v>93</v>
      </c>
      <c r="G80" s="138"/>
      <c r="H80" s="32" t="s">
        <v>14</v>
      </c>
      <c r="I80" s="44">
        <f>+J103</f>
        <v>0</v>
      </c>
      <c r="J80" s="45"/>
      <c r="K80" s="42"/>
    </row>
    <row r="81" spans="2:11" s="41" customFormat="1" ht="168" customHeight="1">
      <c r="B81" s="42">
        <v>47</v>
      </c>
      <c r="C81" s="137" t="s">
        <v>76</v>
      </c>
      <c r="D81" s="137"/>
      <c r="E81" s="137"/>
      <c r="F81" s="138" t="s">
        <v>77</v>
      </c>
      <c r="G81" s="138"/>
      <c r="H81" s="32" t="s">
        <v>59</v>
      </c>
      <c r="I81" s="44"/>
      <c r="J81" s="45"/>
      <c r="K81" s="42">
        <v>0</v>
      </c>
    </row>
    <row r="82" spans="2:11" s="41" customFormat="1" ht="176.4" customHeight="1">
      <c r="B82" s="42">
        <v>48</v>
      </c>
      <c r="C82" s="137" t="s">
        <v>134</v>
      </c>
      <c r="D82" s="137"/>
      <c r="E82" s="137"/>
      <c r="F82" s="146" t="s">
        <v>70</v>
      </c>
      <c r="G82" s="147"/>
      <c r="H82" s="31" t="s">
        <v>135</v>
      </c>
      <c r="I82" s="47"/>
      <c r="J82" s="47"/>
      <c r="K82" s="47"/>
    </row>
    <row r="83" spans="2:11" s="41" customFormat="1" ht="162.65" customHeight="1">
      <c r="B83" s="42">
        <v>49</v>
      </c>
      <c r="C83" s="145" t="s">
        <v>74</v>
      </c>
      <c r="D83" s="145"/>
      <c r="E83" s="145"/>
      <c r="F83" s="146" t="s">
        <v>136</v>
      </c>
      <c r="G83" s="147"/>
      <c r="H83" s="31" t="s">
        <v>12</v>
      </c>
      <c r="I83" s="31"/>
      <c r="J83" s="31"/>
      <c r="K83" s="31"/>
    </row>
    <row r="84" spans="2:11" s="41" customFormat="1" ht="196.4" customHeight="1">
      <c r="B84" s="42">
        <v>50</v>
      </c>
      <c r="C84" s="145" t="s">
        <v>82</v>
      </c>
      <c r="D84" s="145"/>
      <c r="E84" s="145"/>
      <c r="F84" s="146" t="s">
        <v>95</v>
      </c>
      <c r="G84" s="147"/>
      <c r="H84" s="31" t="s">
        <v>135</v>
      </c>
      <c r="I84" s="31"/>
      <c r="J84" s="31"/>
      <c r="K84" s="31"/>
    </row>
    <row r="85" spans="2:11" s="41" customFormat="1" ht="23">
      <c r="B85" s="149" t="s">
        <v>137</v>
      </c>
      <c r="C85" s="150"/>
      <c r="D85" s="151"/>
      <c r="E85" s="48" t="s">
        <v>138</v>
      </c>
      <c r="F85" s="48"/>
      <c r="G85" s="48" t="s">
        <v>139</v>
      </c>
      <c r="H85" s="48" t="s">
        <v>140</v>
      </c>
      <c r="I85" s="46" t="s">
        <v>141</v>
      </c>
      <c r="J85" s="48" t="s">
        <v>4</v>
      </c>
      <c r="K85" s="48" t="s">
        <v>3</v>
      </c>
    </row>
    <row r="86" spans="2:11" s="41" customFormat="1" ht="23">
      <c r="B86" s="46"/>
      <c r="C86" s="46"/>
      <c r="D86" s="46"/>
      <c r="E86" s="48"/>
      <c r="F86" s="48"/>
      <c r="G86" s="48"/>
      <c r="H86" s="48"/>
      <c r="I86" s="46"/>
      <c r="J86" s="48"/>
      <c r="K86" s="48"/>
    </row>
    <row r="87" spans="2:11" s="41" customFormat="1" ht="14.4" customHeight="1">
      <c r="B87" s="49"/>
      <c r="C87" s="46"/>
      <c r="D87" s="46"/>
      <c r="E87" s="48"/>
      <c r="F87" s="48"/>
      <c r="G87" s="48"/>
      <c r="H87" s="48"/>
      <c r="I87" s="46"/>
      <c r="J87" s="48"/>
      <c r="K87" s="48"/>
    </row>
    <row r="88" spans="2:11" s="41" customFormat="1" ht="23">
      <c r="B88" s="143" t="s">
        <v>142</v>
      </c>
      <c r="C88" s="143"/>
      <c r="D88" s="143"/>
      <c r="E88" s="143"/>
      <c r="F88" s="50"/>
      <c r="G88" s="50"/>
      <c r="H88" s="50"/>
      <c r="I88" s="43"/>
      <c r="J88" s="49"/>
      <c r="K88" s="48"/>
    </row>
    <row r="89" spans="2:11" s="41" customFormat="1" ht="23">
      <c r="B89" s="148" t="s">
        <v>120</v>
      </c>
      <c r="C89" s="148"/>
      <c r="D89" s="148"/>
      <c r="E89" s="46">
        <v>0</v>
      </c>
      <c r="F89" s="50"/>
      <c r="G89" s="43"/>
      <c r="H89" s="43"/>
      <c r="I89" s="51"/>
      <c r="J89" s="52">
        <f>I89*H89*G89*E89</f>
        <v>0</v>
      </c>
      <c r="K89" s="48"/>
    </row>
    <row r="90" spans="2:11" s="41" customFormat="1" ht="23">
      <c r="B90" s="152" t="s">
        <v>143</v>
      </c>
      <c r="C90" s="152"/>
      <c r="D90" s="152"/>
      <c r="E90" s="40"/>
      <c r="F90" s="50"/>
      <c r="G90" s="50"/>
      <c r="H90" s="50"/>
      <c r="I90" s="51"/>
      <c r="J90" s="52">
        <f>SUM(J89:J89)</f>
        <v>0</v>
      </c>
      <c r="K90" s="43" t="s">
        <v>17</v>
      </c>
    </row>
    <row r="91" spans="2:11" s="41" customFormat="1" ht="23">
      <c r="B91" s="43"/>
      <c r="C91" s="53"/>
      <c r="D91" s="43"/>
      <c r="E91" s="40"/>
      <c r="F91" s="50"/>
      <c r="G91" s="50"/>
      <c r="H91" s="50"/>
      <c r="I91" s="51"/>
      <c r="J91" s="43"/>
      <c r="K91" s="43"/>
    </row>
    <row r="92" spans="2:11" s="41" customFormat="1">
      <c r="B92" s="33"/>
      <c r="C92" s="32"/>
      <c r="D92" s="32"/>
      <c r="E92" s="34"/>
      <c r="F92" s="34"/>
      <c r="G92" s="34"/>
      <c r="H92" s="34"/>
      <c r="I92" s="32"/>
      <c r="J92" s="34"/>
      <c r="K92" s="33"/>
    </row>
    <row r="93" spans="2:11" s="41" customFormat="1">
      <c r="B93" s="155" t="s">
        <v>340</v>
      </c>
      <c r="C93" s="155"/>
      <c r="D93" s="155"/>
      <c r="E93" s="54"/>
      <c r="F93" s="54"/>
      <c r="G93" s="34"/>
      <c r="H93" s="34"/>
      <c r="I93" s="32"/>
      <c r="J93" s="34"/>
      <c r="K93" s="33"/>
    </row>
    <row r="94" spans="2:11" s="41" customFormat="1">
      <c r="B94" s="154" t="s">
        <v>144</v>
      </c>
      <c r="C94" s="154"/>
      <c r="D94" s="154"/>
      <c r="E94" s="55"/>
      <c r="F94" s="55"/>
      <c r="G94" s="34"/>
      <c r="H94" s="34"/>
      <c r="I94" s="32"/>
      <c r="J94" s="56">
        <f>+J21</f>
        <v>14</v>
      </c>
      <c r="K94" s="33"/>
    </row>
    <row r="95" spans="2:11" s="41" customFormat="1">
      <c r="B95" s="154" t="s">
        <v>145</v>
      </c>
      <c r="C95" s="154"/>
      <c r="D95" s="154"/>
      <c r="E95" s="55"/>
      <c r="F95" s="55"/>
      <c r="G95" s="34"/>
      <c r="H95" s="34"/>
      <c r="I95" s="32"/>
      <c r="J95" s="56">
        <v>0</v>
      </c>
      <c r="K95" s="33"/>
    </row>
    <row r="96" spans="2:11" s="41" customFormat="1">
      <c r="B96" s="153" t="s">
        <v>143</v>
      </c>
      <c r="C96" s="153"/>
      <c r="D96" s="153"/>
      <c r="E96" s="55"/>
      <c r="F96" s="55"/>
      <c r="G96" s="34"/>
      <c r="H96" s="34"/>
      <c r="I96" s="32"/>
      <c r="J96" s="56">
        <f>SUM(J94:J95)</f>
        <v>14</v>
      </c>
      <c r="K96" s="32"/>
    </row>
    <row r="97" spans="1:30" s="41" customFormat="1">
      <c r="B97" s="153" t="s">
        <v>143</v>
      </c>
      <c r="C97" s="153"/>
      <c r="D97" s="153"/>
      <c r="E97" s="55"/>
      <c r="F97" s="55"/>
      <c r="G97" s="34"/>
      <c r="H97" s="34"/>
      <c r="I97" s="32"/>
      <c r="J97" s="56">
        <f>ROUND(J96,0)</f>
        <v>14</v>
      </c>
      <c r="K97" s="32" t="s">
        <v>10</v>
      </c>
    </row>
    <row r="98" spans="1:30" s="41" customFormat="1">
      <c r="B98" s="155"/>
      <c r="C98" s="155"/>
      <c r="D98" s="155"/>
      <c r="E98" s="24"/>
      <c r="F98" s="34"/>
      <c r="G98" s="34"/>
      <c r="H98" s="34"/>
      <c r="I98" s="39"/>
      <c r="J98" s="32"/>
      <c r="K98" s="32"/>
    </row>
    <row r="99" spans="1:30" s="41" customFormat="1">
      <c r="B99" s="155" t="s">
        <v>309</v>
      </c>
      <c r="C99" s="155"/>
      <c r="D99" s="155"/>
      <c r="E99" s="54"/>
      <c r="F99" s="54"/>
      <c r="G99" s="34"/>
      <c r="H99" s="34"/>
      <c r="I99" s="32"/>
      <c r="J99" s="34"/>
      <c r="K99" s="33"/>
    </row>
    <row r="100" spans="1:30" s="41" customFormat="1">
      <c r="B100" s="154" t="s">
        <v>144</v>
      </c>
      <c r="C100" s="154"/>
      <c r="D100" s="154"/>
      <c r="E100" s="55"/>
      <c r="F100" s="55"/>
      <c r="G100" s="34"/>
      <c r="H100" s="34"/>
      <c r="I100" s="32"/>
      <c r="J100" s="56">
        <f>+J22</f>
        <v>0</v>
      </c>
      <c r="K100" s="33"/>
    </row>
    <row r="101" spans="1:30" s="41" customFormat="1">
      <c r="B101" s="154" t="s">
        <v>145</v>
      </c>
      <c r="C101" s="154"/>
      <c r="D101" s="154"/>
      <c r="E101" s="55"/>
      <c r="F101" s="55"/>
      <c r="G101" s="34"/>
      <c r="H101" s="34"/>
      <c r="I101" s="32"/>
      <c r="J101" s="56">
        <f>+J100*0.1</f>
        <v>0</v>
      </c>
      <c r="K101" s="33"/>
    </row>
    <row r="102" spans="1:30" s="41" customFormat="1">
      <c r="B102" s="153" t="s">
        <v>143</v>
      </c>
      <c r="C102" s="153"/>
      <c r="D102" s="153"/>
      <c r="E102" s="55"/>
      <c r="F102" s="55"/>
      <c r="G102" s="34"/>
      <c r="H102" s="34"/>
      <c r="I102" s="32"/>
      <c r="J102" s="56">
        <f>SUM(J100:J101)</f>
        <v>0</v>
      </c>
      <c r="K102" s="32"/>
    </row>
    <row r="103" spans="1:30" s="41" customFormat="1">
      <c r="B103" s="153" t="s">
        <v>143</v>
      </c>
      <c r="C103" s="153"/>
      <c r="D103" s="153"/>
      <c r="E103" s="55"/>
      <c r="F103" s="55"/>
      <c r="G103" s="34"/>
      <c r="H103" s="34"/>
      <c r="I103" s="32"/>
      <c r="J103" s="56">
        <f>ROUND(J102,0)</f>
        <v>0</v>
      </c>
      <c r="K103" s="32" t="s">
        <v>21</v>
      </c>
    </row>
    <row r="104" spans="1:30" s="41" customFormat="1">
      <c r="B104" s="154"/>
      <c r="C104" s="154"/>
      <c r="D104" s="154"/>
      <c r="E104" s="24"/>
      <c r="F104" s="24"/>
      <c r="G104" s="34"/>
      <c r="H104" s="34"/>
      <c r="I104" s="32"/>
      <c r="J104" s="56"/>
    </row>
    <row r="105" spans="1:30" s="41" customFormat="1">
      <c r="B105" s="154"/>
      <c r="C105" s="154"/>
      <c r="D105" s="154"/>
      <c r="E105" s="24"/>
      <c r="F105" s="24"/>
      <c r="G105" s="141"/>
      <c r="H105" s="141"/>
      <c r="I105" s="141"/>
      <c r="J105" s="56"/>
      <c r="K105" s="33"/>
    </row>
    <row r="106" spans="1:30" s="41" customFormat="1">
      <c r="B106" s="154"/>
      <c r="C106" s="154"/>
      <c r="D106" s="154"/>
      <c r="E106" s="54"/>
      <c r="F106" s="54"/>
      <c r="G106" s="54"/>
      <c r="H106" s="34"/>
      <c r="I106" s="32"/>
      <c r="J106" s="56"/>
      <c r="K106" s="33"/>
    </row>
    <row r="107" spans="1:30">
      <c r="B107" s="33"/>
      <c r="C107" s="32"/>
      <c r="D107" s="32"/>
      <c r="E107" s="34"/>
      <c r="F107" s="34"/>
      <c r="G107" s="34"/>
      <c r="H107" s="34"/>
      <c r="I107" s="32"/>
      <c r="J107" s="34"/>
      <c r="K107" s="34"/>
    </row>
    <row r="108" spans="1:30">
      <c r="B108" s="155"/>
      <c r="C108" s="155"/>
      <c r="D108" s="155"/>
      <c r="E108" s="24"/>
      <c r="F108" s="24"/>
      <c r="G108" s="34"/>
      <c r="H108" s="34"/>
      <c r="I108" s="32"/>
      <c r="J108" s="34"/>
      <c r="K108" s="34"/>
    </row>
    <row r="109" spans="1:30">
      <c r="B109" s="154"/>
      <c r="C109" s="154"/>
      <c r="D109" s="154"/>
      <c r="E109" s="24"/>
      <c r="F109" s="24"/>
      <c r="G109" s="141"/>
      <c r="H109" s="141"/>
      <c r="I109" s="141"/>
      <c r="J109" s="56"/>
      <c r="K109" s="32"/>
    </row>
    <row r="110" spans="1:30" s="34" customFormat="1">
      <c r="A110" s="58"/>
      <c r="B110" s="33"/>
      <c r="C110" s="32"/>
      <c r="D110" s="32"/>
      <c r="I110" s="32"/>
      <c r="J110" s="56"/>
      <c r="L110" s="23"/>
      <c r="M110" s="23"/>
      <c r="N110" s="23"/>
      <c r="O110" s="23"/>
      <c r="P110" s="23"/>
      <c r="Q110" s="23"/>
      <c r="R110" s="23"/>
      <c r="S110" s="23"/>
      <c r="T110" s="23"/>
      <c r="U110" s="23"/>
      <c r="V110" s="23"/>
      <c r="W110" s="23"/>
      <c r="X110" s="23"/>
      <c r="Y110" s="23"/>
      <c r="Z110" s="23"/>
      <c r="AA110" s="23"/>
      <c r="AB110" s="23"/>
      <c r="AC110" s="23"/>
      <c r="AD110" s="23"/>
    </row>
    <row r="111" spans="1:30" s="34" customFormat="1">
      <c r="A111" s="58"/>
      <c r="B111" s="33"/>
      <c r="C111" s="32"/>
      <c r="D111" s="32"/>
      <c r="I111" s="32"/>
      <c r="J111" s="56"/>
      <c r="K111" s="32"/>
      <c r="L111" s="23"/>
      <c r="M111" s="23"/>
      <c r="N111" s="23"/>
      <c r="O111" s="23"/>
      <c r="P111" s="23"/>
      <c r="Q111" s="23"/>
      <c r="R111" s="23"/>
      <c r="S111" s="23"/>
      <c r="T111" s="23"/>
      <c r="U111" s="23"/>
      <c r="V111" s="23"/>
      <c r="W111" s="23"/>
      <c r="X111" s="23"/>
      <c r="Y111" s="23"/>
      <c r="Z111" s="23"/>
      <c r="AA111" s="23"/>
      <c r="AB111" s="23"/>
      <c r="AC111" s="23"/>
      <c r="AD111" s="23"/>
    </row>
    <row r="112" spans="1:30">
      <c r="J112" s="56"/>
    </row>
  </sheetData>
  <mergeCells count="137">
    <mergeCell ref="B109:D109"/>
    <mergeCell ref="G109:I109"/>
    <mergeCell ref="B103:D103"/>
    <mergeCell ref="B104:D104"/>
    <mergeCell ref="B105:D105"/>
    <mergeCell ref="G105:I105"/>
    <mergeCell ref="B106:D106"/>
    <mergeCell ref="B108:D108"/>
    <mergeCell ref="B97:D97"/>
    <mergeCell ref="B98:D98"/>
    <mergeCell ref="B99:D99"/>
    <mergeCell ref="B100:D100"/>
    <mergeCell ref="B101:D101"/>
    <mergeCell ref="B102:D102"/>
    <mergeCell ref="B89:D89"/>
    <mergeCell ref="B90:D90"/>
    <mergeCell ref="B93:D93"/>
    <mergeCell ref="B94:D94"/>
    <mergeCell ref="B95:D95"/>
    <mergeCell ref="B96:D96"/>
    <mergeCell ref="C83:E83"/>
    <mergeCell ref="F83:G83"/>
    <mergeCell ref="C84:E84"/>
    <mergeCell ref="F84:G84"/>
    <mergeCell ref="B85:D85"/>
    <mergeCell ref="B88:E88"/>
    <mergeCell ref="C80:E80"/>
    <mergeCell ref="F80:G80"/>
    <mergeCell ref="C81:E81"/>
    <mergeCell ref="F81:G81"/>
    <mergeCell ref="C82:E82"/>
    <mergeCell ref="F82:G82"/>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8:E38"/>
    <mergeCell ref="F38:G38"/>
    <mergeCell ref="C39:E39"/>
    <mergeCell ref="F39:G39"/>
    <mergeCell ref="C40:E40"/>
    <mergeCell ref="F40:G40"/>
    <mergeCell ref="C35:E35"/>
    <mergeCell ref="F35:G35"/>
    <mergeCell ref="C36:E36"/>
    <mergeCell ref="F36:G36"/>
    <mergeCell ref="C37:E37"/>
    <mergeCell ref="F37:G37"/>
    <mergeCell ref="B15:K15"/>
    <mergeCell ref="C25:D25"/>
    <mergeCell ref="C26:D26"/>
    <mergeCell ref="C27:D27"/>
    <mergeCell ref="B32:J32"/>
    <mergeCell ref="C34:E34"/>
    <mergeCell ref="F34:G34"/>
    <mergeCell ref="E9:K9"/>
    <mergeCell ref="B13:B14"/>
    <mergeCell ref="C13:C14"/>
    <mergeCell ref="D13:D14"/>
    <mergeCell ref="E13:E14"/>
    <mergeCell ref="G13:I13"/>
    <mergeCell ref="J13:J14"/>
    <mergeCell ref="K13:K14"/>
  </mergeCells>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516DD8-881D-49AE-A5DE-DFDC8CA5A707}">
  <sheetPr>
    <tabColor rgb="FFFFFF00"/>
  </sheetPr>
  <dimension ref="A2:AD112"/>
  <sheetViews>
    <sheetView topLeftCell="A11" zoomScale="66" workbookViewId="0">
      <selection sqref="A1:XFD1048576"/>
    </sheetView>
  </sheetViews>
  <sheetFormatPr defaultColWidth="8.90625" defaultRowHeight="21.5"/>
  <cols>
    <col min="1" max="1" width="8.90625" style="23"/>
    <col min="2" max="2" width="29.90625" style="22" customWidth="1"/>
    <col min="3" max="3" width="21.90625" style="21" customWidth="1"/>
    <col min="4" max="4" width="23.453125" style="21" customWidth="1"/>
    <col min="5" max="5" width="47.08984375" style="23" customWidth="1"/>
    <col min="6" max="6" width="14.90625" style="23" customWidth="1"/>
    <col min="7" max="7" width="12.90625" style="23" customWidth="1"/>
    <col min="8" max="8" width="13.54296875" style="23" customWidth="1"/>
    <col min="9" max="9" width="14.90625" style="23" customWidth="1"/>
    <col min="10" max="10" width="19.90625" style="23" customWidth="1"/>
    <col min="11" max="11" width="35" style="22" customWidth="1"/>
    <col min="12" max="16384" width="8.90625" style="23"/>
  </cols>
  <sheetData>
    <row r="2" spans="2:11" ht="42" customHeight="1">
      <c r="B2" s="24" t="s">
        <v>99</v>
      </c>
      <c r="C2" s="36" t="s">
        <v>251</v>
      </c>
    </row>
    <row r="3" spans="2:11" ht="21" customHeight="1">
      <c r="B3" s="24" t="s">
        <v>100</v>
      </c>
      <c r="C3" s="25"/>
      <c r="E3" s="23" t="s">
        <v>244</v>
      </c>
      <c r="F3" s="23">
        <f>1*7</f>
        <v>7</v>
      </c>
    </row>
    <row r="4" spans="2:11" ht="21" customHeight="1">
      <c r="B4" s="24" t="s">
        <v>101</v>
      </c>
      <c r="C4" s="32" t="s">
        <v>216</v>
      </c>
      <c r="E4" s="23" t="s">
        <v>334</v>
      </c>
    </row>
    <row r="5" spans="2:11" ht="21" customHeight="1">
      <c r="B5" s="24" t="s">
        <v>102</v>
      </c>
      <c r="C5" s="25" t="s">
        <v>342</v>
      </c>
    </row>
    <row r="6" spans="2:11" ht="21" customHeight="1">
      <c r="B6" s="24" t="s">
        <v>103</v>
      </c>
      <c r="C6" s="25"/>
    </row>
    <row r="7" spans="2:11" ht="21" customHeight="1">
      <c r="B7" s="24" t="s">
        <v>104</v>
      </c>
      <c r="C7" s="25">
        <v>1</v>
      </c>
    </row>
    <row r="8" spans="2:11" ht="21" customHeight="1">
      <c r="B8" s="24" t="s">
        <v>105</v>
      </c>
      <c r="C8" s="25" t="s">
        <v>317</v>
      </c>
    </row>
    <row r="9" spans="2:11" ht="41.4" customHeight="1">
      <c r="B9" s="26" t="s">
        <v>106</v>
      </c>
      <c r="C9" s="25">
        <f>C7+1</f>
        <v>2</v>
      </c>
      <c r="E9" s="135"/>
      <c r="F9" s="135"/>
      <c r="G9" s="135"/>
      <c r="H9" s="135"/>
      <c r="I9" s="135"/>
      <c r="J9" s="135"/>
      <c r="K9" s="135"/>
    </row>
    <row r="10" spans="2:11" ht="21" customHeight="1">
      <c r="B10" s="24" t="s">
        <v>107</v>
      </c>
      <c r="C10" s="25" t="s">
        <v>217</v>
      </c>
      <c r="J10" s="27"/>
    </row>
    <row r="11" spans="2:11" ht="21" customHeight="1">
      <c r="B11" s="24" t="s">
        <v>108</v>
      </c>
      <c r="C11" s="25" t="s">
        <v>218</v>
      </c>
    </row>
    <row r="12" spans="2:11">
      <c r="B12" s="28"/>
      <c r="C12" s="29"/>
    </row>
    <row r="13" spans="2:11" ht="15" customHeight="1">
      <c r="B13" s="136" t="s">
        <v>109</v>
      </c>
      <c r="C13" s="136" t="s">
        <v>110</v>
      </c>
      <c r="D13" s="136" t="s">
        <v>111</v>
      </c>
      <c r="E13" s="136" t="s">
        <v>112</v>
      </c>
      <c r="F13" s="30"/>
      <c r="G13" s="136" t="s">
        <v>113</v>
      </c>
      <c r="H13" s="136"/>
      <c r="I13" s="136"/>
      <c r="J13" s="136" t="s">
        <v>114</v>
      </c>
      <c r="K13" s="136" t="s">
        <v>115</v>
      </c>
    </row>
    <row r="14" spans="2:11" ht="15" customHeight="1">
      <c r="B14" s="136"/>
      <c r="C14" s="136"/>
      <c r="D14" s="136"/>
      <c r="E14" s="136"/>
      <c r="F14" s="30" t="s">
        <v>116</v>
      </c>
      <c r="G14" s="30" t="s">
        <v>117</v>
      </c>
      <c r="H14" s="30" t="s">
        <v>118</v>
      </c>
      <c r="I14" s="30" t="s">
        <v>119</v>
      </c>
      <c r="J14" s="136"/>
      <c r="K14" s="136"/>
    </row>
    <row r="15" spans="2:11" ht="18.649999999999999" customHeight="1">
      <c r="B15" s="132" t="s">
        <v>120</v>
      </c>
      <c r="C15" s="132"/>
      <c r="D15" s="132"/>
      <c r="E15" s="132"/>
      <c r="F15" s="132"/>
      <c r="G15" s="132"/>
      <c r="H15" s="132"/>
      <c r="I15" s="132"/>
      <c r="J15" s="132"/>
      <c r="K15" s="132"/>
    </row>
    <row r="16" spans="2:11">
      <c r="B16" s="31"/>
      <c r="C16" s="32"/>
      <c r="D16" s="32"/>
      <c r="E16" s="32"/>
      <c r="F16" s="32"/>
      <c r="G16" s="32"/>
      <c r="H16" s="32"/>
      <c r="I16" s="33"/>
      <c r="J16" s="32"/>
      <c r="K16" s="32"/>
    </row>
    <row r="17" spans="2:11">
      <c r="B17" s="33"/>
      <c r="C17" s="32"/>
      <c r="D17" s="32"/>
      <c r="E17" s="34"/>
      <c r="F17" s="32"/>
      <c r="G17" s="32"/>
      <c r="H17" s="34"/>
      <c r="I17" s="34"/>
      <c r="J17" s="32"/>
      <c r="K17" s="33"/>
    </row>
    <row r="18" spans="2:11">
      <c r="B18" s="33"/>
      <c r="C18" s="32"/>
      <c r="D18" s="32"/>
      <c r="E18" s="34"/>
      <c r="F18" s="32"/>
      <c r="G18" s="32"/>
      <c r="H18" s="34"/>
      <c r="I18" s="34"/>
      <c r="J18" s="32"/>
      <c r="K18" s="33"/>
    </row>
    <row r="19" spans="2:11">
      <c r="B19" s="33"/>
      <c r="C19" s="32"/>
      <c r="D19" s="32"/>
      <c r="E19" s="34"/>
      <c r="F19" s="32"/>
      <c r="G19" s="32"/>
      <c r="H19" s="34"/>
      <c r="I19" s="34"/>
      <c r="J19" s="32"/>
      <c r="K19" s="33"/>
    </row>
    <row r="20" spans="2:11" ht="22.5" customHeight="1">
      <c r="B20" s="35" t="s">
        <v>121</v>
      </c>
      <c r="C20" s="25"/>
      <c r="D20" s="25"/>
      <c r="E20" s="36"/>
      <c r="F20" s="36"/>
      <c r="G20" s="37"/>
      <c r="H20" s="34"/>
      <c r="I20" s="30"/>
      <c r="J20" s="38"/>
      <c r="K20" s="33"/>
    </row>
    <row r="21" spans="2:11" ht="22.5" customHeight="1">
      <c r="B21" s="35"/>
      <c r="C21" s="36" t="s">
        <v>275</v>
      </c>
      <c r="D21" s="31"/>
      <c r="E21" s="36"/>
      <c r="F21" s="36"/>
      <c r="G21" s="37"/>
      <c r="H21" s="34"/>
      <c r="I21" s="25" t="s">
        <v>10</v>
      </c>
      <c r="J21" s="38">
        <f>+J16</f>
        <v>0</v>
      </c>
      <c r="K21" s="33"/>
    </row>
    <row r="22" spans="2:11" ht="22.5" customHeight="1">
      <c r="B22" s="35"/>
      <c r="C22" s="78" t="s">
        <v>225</v>
      </c>
      <c r="D22" s="33"/>
      <c r="E22" s="31"/>
      <c r="F22" s="31"/>
      <c r="G22" s="32"/>
      <c r="H22" s="32"/>
      <c r="I22" s="25" t="s">
        <v>14</v>
      </c>
      <c r="J22" s="38">
        <f>+J17</f>
        <v>0</v>
      </c>
      <c r="K22" s="33"/>
    </row>
    <row r="23" spans="2:11" ht="22.5" customHeight="1">
      <c r="B23" s="35"/>
      <c r="C23" s="78"/>
      <c r="D23" s="33"/>
      <c r="E23" s="31"/>
      <c r="F23" s="31"/>
      <c r="G23" s="32"/>
      <c r="H23" s="32"/>
      <c r="I23" s="25"/>
      <c r="J23" s="38"/>
      <c r="K23" s="33"/>
    </row>
    <row r="24" spans="2:11" ht="22.5" customHeight="1">
      <c r="B24" s="35"/>
      <c r="C24" s="78"/>
      <c r="D24" s="33"/>
      <c r="E24" s="31"/>
      <c r="F24" s="31"/>
      <c r="G24" s="32"/>
      <c r="H24" s="32"/>
      <c r="I24" s="25"/>
      <c r="J24" s="38"/>
      <c r="K24" s="33"/>
    </row>
    <row r="25" spans="2:11" ht="22.5" customHeight="1">
      <c r="B25" s="35"/>
      <c r="C25" s="139"/>
      <c r="D25" s="139"/>
      <c r="E25" s="31"/>
      <c r="F25" s="31"/>
      <c r="G25" s="32"/>
      <c r="H25" s="32"/>
      <c r="I25" s="25"/>
      <c r="J25" s="38"/>
      <c r="K25" s="33"/>
    </row>
    <row r="26" spans="2:11" ht="22.5" customHeight="1">
      <c r="B26" s="35"/>
      <c r="C26" s="134"/>
      <c r="D26" s="134"/>
      <c r="E26" s="31"/>
      <c r="F26" s="31"/>
      <c r="G26" s="32"/>
      <c r="H26" s="32"/>
      <c r="I26" s="25"/>
      <c r="J26" s="38"/>
      <c r="K26" s="33"/>
    </row>
    <row r="27" spans="2:11" ht="22.5" customHeight="1">
      <c r="B27" s="33"/>
      <c r="C27" s="141"/>
      <c r="D27" s="141"/>
      <c r="E27" s="34"/>
      <c r="F27" s="34"/>
      <c r="G27" s="34"/>
      <c r="H27" s="34"/>
      <c r="I27" s="34"/>
      <c r="J27" s="38"/>
      <c r="K27" s="33"/>
    </row>
    <row r="28" spans="2:11" ht="21.65" customHeight="1">
      <c r="B28" s="33"/>
      <c r="C28" s="34"/>
      <c r="D28" s="34"/>
      <c r="E28" s="34"/>
      <c r="F28" s="34"/>
      <c r="G28" s="34"/>
      <c r="H28" s="34"/>
      <c r="I28" s="34"/>
      <c r="J28" s="38"/>
      <c r="K28" s="39"/>
    </row>
    <row r="29" spans="2:11" ht="21.65" customHeight="1">
      <c r="B29" s="31"/>
      <c r="C29" s="34"/>
      <c r="D29" s="34"/>
      <c r="E29" s="34"/>
      <c r="F29" s="34"/>
      <c r="G29" s="34"/>
      <c r="H29" s="34"/>
      <c r="I29" s="34"/>
      <c r="J29" s="38"/>
      <c r="K29" s="39"/>
    </row>
    <row r="30" spans="2:11">
      <c r="B30" s="31"/>
      <c r="C30" s="31"/>
      <c r="D30" s="31"/>
      <c r="E30" s="31"/>
      <c r="F30" s="31"/>
      <c r="G30" s="34"/>
      <c r="H30" s="34"/>
      <c r="I30" s="34"/>
      <c r="J30" s="39"/>
      <c r="K30" s="33"/>
    </row>
    <row r="31" spans="2:11">
      <c r="B31" s="33"/>
      <c r="C31" s="32"/>
      <c r="D31" s="32"/>
      <c r="E31" s="34"/>
      <c r="F31" s="34"/>
      <c r="G31" s="34"/>
      <c r="H31" s="34"/>
      <c r="I31" s="34"/>
      <c r="J31" s="34"/>
      <c r="K31" s="33"/>
    </row>
    <row r="32" spans="2:11" ht="23">
      <c r="B32" s="142" t="s">
        <v>122</v>
      </c>
      <c r="C32" s="142"/>
      <c r="D32" s="142"/>
      <c r="E32" s="142"/>
      <c r="F32" s="142"/>
      <c r="G32" s="142"/>
      <c r="H32" s="142"/>
      <c r="I32" s="142"/>
      <c r="J32" s="142"/>
      <c r="K32" s="33"/>
    </row>
    <row r="33" spans="2:11">
      <c r="B33" s="32"/>
      <c r="C33" s="32"/>
      <c r="D33" s="32"/>
      <c r="E33" s="34"/>
      <c r="F33" s="34"/>
      <c r="G33" s="34"/>
      <c r="H33" s="34"/>
      <c r="I33" s="34"/>
      <c r="J33" s="34"/>
      <c r="K33" s="33"/>
    </row>
    <row r="34" spans="2:11" s="41" customFormat="1" ht="29.15" customHeight="1">
      <c r="B34" s="36" t="s">
        <v>0</v>
      </c>
      <c r="C34" s="140" t="s">
        <v>1</v>
      </c>
      <c r="D34" s="140"/>
      <c r="E34" s="140"/>
      <c r="F34" s="140" t="s">
        <v>2</v>
      </c>
      <c r="G34" s="140"/>
      <c r="H34" s="25" t="s">
        <v>3</v>
      </c>
      <c r="I34" s="25" t="s">
        <v>4</v>
      </c>
      <c r="J34" s="25" t="s">
        <v>123</v>
      </c>
      <c r="K34" s="25" t="s">
        <v>124</v>
      </c>
    </row>
    <row r="35" spans="2:11" s="41" customFormat="1" ht="162" customHeight="1">
      <c r="B35" s="42">
        <v>1</v>
      </c>
      <c r="C35" s="137" t="s">
        <v>183</v>
      </c>
      <c r="D35" s="137"/>
      <c r="E35" s="137"/>
      <c r="F35" s="138" t="s">
        <v>7</v>
      </c>
      <c r="G35" s="138"/>
      <c r="H35" s="43" t="s">
        <v>125</v>
      </c>
      <c r="I35" s="44">
        <v>1</v>
      </c>
      <c r="J35" s="45"/>
      <c r="K35" s="42"/>
    </row>
    <row r="36" spans="2:11" s="41" customFormat="1" ht="209.5" customHeight="1">
      <c r="B36" s="42">
        <v>2</v>
      </c>
      <c r="C36" s="137" t="s">
        <v>184</v>
      </c>
      <c r="D36" s="137"/>
      <c r="E36" s="137"/>
      <c r="F36" s="138" t="s">
        <v>9</v>
      </c>
      <c r="G36" s="138"/>
      <c r="H36" s="42" t="s">
        <v>10</v>
      </c>
      <c r="I36" s="42"/>
      <c r="J36" s="45"/>
      <c r="K36" s="42"/>
    </row>
    <row r="37" spans="2:11" s="41" customFormat="1" ht="236.5" customHeight="1">
      <c r="B37" s="42">
        <v>3</v>
      </c>
      <c r="C37" s="137" t="s">
        <v>185</v>
      </c>
      <c r="D37" s="137"/>
      <c r="E37" s="137"/>
      <c r="F37" s="138" t="s">
        <v>11</v>
      </c>
      <c r="G37" s="138"/>
      <c r="H37" s="42" t="s">
        <v>12</v>
      </c>
      <c r="I37" s="42"/>
      <c r="J37" s="45"/>
      <c r="K37" s="42"/>
    </row>
    <row r="38" spans="2:11" s="41" customFormat="1" ht="195" customHeight="1">
      <c r="B38" s="42">
        <v>4</v>
      </c>
      <c r="C38" s="137" t="s">
        <v>186</v>
      </c>
      <c r="D38" s="137"/>
      <c r="E38" s="137"/>
      <c r="F38" s="138" t="s">
        <v>13</v>
      </c>
      <c r="G38" s="138"/>
      <c r="H38" s="42" t="s">
        <v>14</v>
      </c>
      <c r="I38" s="42"/>
      <c r="J38" s="45"/>
      <c r="K38" s="42"/>
    </row>
    <row r="39" spans="2:11" s="41" customFormat="1" ht="88.4" customHeight="1">
      <c r="B39" s="42">
        <v>5</v>
      </c>
      <c r="C39" s="137" t="s">
        <v>187</v>
      </c>
      <c r="D39" s="137"/>
      <c r="E39" s="137"/>
      <c r="F39" s="138" t="s">
        <v>15</v>
      </c>
      <c r="G39" s="138"/>
      <c r="H39" s="42" t="s">
        <v>10</v>
      </c>
      <c r="I39" s="44">
        <v>0</v>
      </c>
      <c r="J39" s="45"/>
      <c r="K39" s="42"/>
    </row>
    <row r="40" spans="2:11" s="41" customFormat="1" ht="272.5" customHeight="1">
      <c r="B40" s="42">
        <v>6</v>
      </c>
      <c r="C40" s="137" t="s">
        <v>188</v>
      </c>
      <c r="D40" s="137"/>
      <c r="E40" s="137"/>
      <c r="F40" s="138" t="s">
        <v>16</v>
      </c>
      <c r="G40" s="138"/>
      <c r="H40" s="43" t="s">
        <v>17</v>
      </c>
      <c r="I40" s="44"/>
      <c r="J40" s="45"/>
      <c r="K40" s="42"/>
    </row>
    <row r="41" spans="2:11" s="41" customFormat="1" ht="192" customHeight="1">
      <c r="B41" s="42">
        <v>7</v>
      </c>
      <c r="C41" s="137" t="s">
        <v>189</v>
      </c>
      <c r="D41" s="137"/>
      <c r="E41" s="137"/>
      <c r="F41" s="138" t="s">
        <v>18</v>
      </c>
      <c r="G41" s="138"/>
      <c r="H41" s="43" t="s">
        <v>19</v>
      </c>
      <c r="I41" s="42"/>
      <c r="J41" s="45"/>
      <c r="K41" s="42"/>
    </row>
    <row r="42" spans="2:11" s="41" customFormat="1" ht="232.75" customHeight="1">
      <c r="B42" s="42">
        <v>8</v>
      </c>
      <c r="C42" s="137" t="s">
        <v>190</v>
      </c>
      <c r="D42" s="137"/>
      <c r="E42" s="137"/>
      <c r="F42" s="138" t="s">
        <v>182</v>
      </c>
      <c r="G42" s="138"/>
      <c r="H42" s="43" t="s">
        <v>21</v>
      </c>
      <c r="I42" s="42"/>
      <c r="J42" s="45"/>
      <c r="K42" s="42"/>
    </row>
    <row r="43" spans="2:11" s="41" customFormat="1" ht="292.5" customHeight="1">
      <c r="B43" s="42">
        <v>9</v>
      </c>
      <c r="C43" s="137" t="s">
        <v>191</v>
      </c>
      <c r="D43" s="137"/>
      <c r="E43" s="137"/>
      <c r="F43" s="138" t="s">
        <v>22</v>
      </c>
      <c r="G43" s="138"/>
      <c r="H43" s="43" t="s">
        <v>23</v>
      </c>
      <c r="I43" s="42"/>
      <c r="J43" s="45"/>
      <c r="K43" s="42"/>
    </row>
    <row r="44" spans="2:11" s="41" customFormat="1" ht="262.64999999999998" customHeight="1">
      <c r="B44" s="42">
        <v>10</v>
      </c>
      <c r="C44" s="137" t="s">
        <v>192</v>
      </c>
      <c r="D44" s="137"/>
      <c r="E44" s="137"/>
      <c r="F44" s="138" t="s">
        <v>24</v>
      </c>
      <c r="G44" s="138"/>
      <c r="H44" s="43" t="s">
        <v>23</v>
      </c>
      <c r="I44" s="42"/>
      <c r="J44" s="45"/>
      <c r="K44" s="42"/>
    </row>
    <row r="45" spans="2:11" s="41" customFormat="1" ht="249" customHeight="1">
      <c r="B45" s="42">
        <v>11</v>
      </c>
      <c r="C45" s="137" t="s">
        <v>193</v>
      </c>
      <c r="D45" s="137"/>
      <c r="E45" s="137"/>
      <c r="F45" s="138" t="s">
        <v>25</v>
      </c>
      <c r="G45" s="138"/>
      <c r="H45" s="43" t="s">
        <v>23</v>
      </c>
      <c r="I45" s="42"/>
      <c r="J45" s="45"/>
      <c r="K45" s="42"/>
    </row>
    <row r="46" spans="2:11" s="41" customFormat="1" ht="145.65" customHeight="1">
      <c r="B46" s="42">
        <v>12</v>
      </c>
      <c r="C46" s="137" t="s">
        <v>194</v>
      </c>
      <c r="D46" s="137"/>
      <c r="E46" s="137"/>
      <c r="F46" s="138" t="s">
        <v>26</v>
      </c>
      <c r="G46" s="138"/>
      <c r="H46" s="43" t="s">
        <v>23</v>
      </c>
      <c r="I46" s="42"/>
      <c r="J46" s="45"/>
      <c r="K46" s="42"/>
    </row>
    <row r="47" spans="2:11" s="41" customFormat="1" ht="282.64999999999998" customHeight="1">
      <c r="B47" s="42">
        <v>13</v>
      </c>
      <c r="C47" s="137" t="s">
        <v>195</v>
      </c>
      <c r="D47" s="137"/>
      <c r="E47" s="137"/>
      <c r="F47" s="138" t="s">
        <v>27</v>
      </c>
      <c r="G47" s="138"/>
      <c r="H47" s="43" t="s">
        <v>23</v>
      </c>
      <c r="I47" s="42"/>
      <c r="J47" s="45"/>
      <c r="K47" s="42"/>
    </row>
    <row r="48" spans="2:11" s="41" customFormat="1" ht="166.75" customHeight="1">
      <c r="B48" s="42">
        <v>14</v>
      </c>
      <c r="C48" s="137" t="s">
        <v>196</v>
      </c>
      <c r="D48" s="137"/>
      <c r="E48" s="137"/>
      <c r="F48" s="138" t="s">
        <v>28</v>
      </c>
      <c r="G48" s="138"/>
      <c r="H48" s="43" t="s">
        <v>23</v>
      </c>
      <c r="I48" s="42"/>
      <c r="J48" s="45"/>
      <c r="K48" s="42"/>
    </row>
    <row r="49" spans="2:11" s="41" customFormat="1" ht="270.64999999999998" customHeight="1">
      <c r="B49" s="42">
        <v>15</v>
      </c>
      <c r="C49" s="137" t="s">
        <v>197</v>
      </c>
      <c r="D49" s="137"/>
      <c r="E49" s="137"/>
      <c r="F49" s="138" t="s">
        <v>29</v>
      </c>
      <c r="G49" s="138"/>
      <c r="H49" s="42" t="s">
        <v>10</v>
      </c>
      <c r="I49" s="42"/>
      <c r="J49" s="45"/>
      <c r="K49" s="42"/>
    </row>
    <row r="50" spans="2:11" s="41" customFormat="1" ht="200.5" customHeight="1">
      <c r="B50" s="42">
        <v>16</v>
      </c>
      <c r="C50" s="137" t="s">
        <v>198</v>
      </c>
      <c r="D50" s="137"/>
      <c r="E50" s="137"/>
      <c r="F50" s="138" t="s">
        <v>30</v>
      </c>
      <c r="G50" s="138"/>
      <c r="H50" s="42"/>
      <c r="I50" s="42"/>
      <c r="J50" s="45"/>
      <c r="K50" s="42"/>
    </row>
    <row r="51" spans="2:11" s="41" customFormat="1" ht="52.75" customHeight="1">
      <c r="B51" s="42">
        <v>17</v>
      </c>
      <c r="C51" s="143" t="s">
        <v>126</v>
      </c>
      <c r="D51" s="143"/>
      <c r="E51" s="143"/>
      <c r="F51" s="138" t="s">
        <v>127</v>
      </c>
      <c r="G51" s="138"/>
      <c r="H51" s="46"/>
      <c r="I51" s="42"/>
      <c r="J51" s="45"/>
      <c r="K51" s="42"/>
    </row>
    <row r="52" spans="2:11" s="41" customFormat="1" ht="87" customHeight="1">
      <c r="B52" s="42">
        <v>18</v>
      </c>
      <c r="C52" s="137" t="s">
        <v>199</v>
      </c>
      <c r="D52" s="137"/>
      <c r="E52" s="137"/>
      <c r="F52" s="138" t="s">
        <v>31</v>
      </c>
      <c r="G52" s="138"/>
      <c r="H52" s="42" t="s">
        <v>10</v>
      </c>
      <c r="I52" s="42"/>
      <c r="J52" s="45"/>
      <c r="K52" s="42"/>
    </row>
    <row r="53" spans="2:11" s="41" customFormat="1" ht="163.4" customHeight="1">
      <c r="B53" s="42">
        <v>19</v>
      </c>
      <c r="C53" s="137" t="s">
        <v>200</v>
      </c>
      <c r="D53" s="137"/>
      <c r="E53" s="137"/>
      <c r="F53" s="138" t="s">
        <v>32</v>
      </c>
      <c r="G53" s="138"/>
      <c r="H53" s="42" t="s">
        <v>10</v>
      </c>
      <c r="I53" s="44"/>
      <c r="J53" s="45"/>
      <c r="K53" s="32"/>
    </row>
    <row r="54" spans="2:11" s="41" customFormat="1" ht="122.4" customHeight="1">
      <c r="B54" s="42">
        <v>20</v>
      </c>
      <c r="C54" s="137" t="s">
        <v>201</v>
      </c>
      <c r="D54" s="137"/>
      <c r="E54" s="137"/>
      <c r="F54" s="138" t="s">
        <v>33</v>
      </c>
      <c r="G54" s="138"/>
      <c r="H54" s="42" t="s">
        <v>10</v>
      </c>
      <c r="I54" s="44">
        <v>0</v>
      </c>
      <c r="J54" s="45"/>
      <c r="K54" s="42"/>
    </row>
    <row r="55" spans="2:11" s="41" customFormat="1" ht="103.75" customHeight="1">
      <c r="B55" s="42">
        <v>21</v>
      </c>
      <c r="C55" s="137" t="s">
        <v>202</v>
      </c>
      <c r="D55" s="137"/>
      <c r="E55" s="137"/>
      <c r="F55" s="138" t="s">
        <v>34</v>
      </c>
      <c r="G55" s="138"/>
      <c r="H55" s="42" t="s">
        <v>10</v>
      </c>
      <c r="I55" s="44">
        <f>+J106</f>
        <v>0</v>
      </c>
      <c r="J55" s="45"/>
      <c r="K55" s="42"/>
    </row>
    <row r="56" spans="2:11" s="41" customFormat="1" ht="214.75" customHeight="1">
      <c r="B56" s="42">
        <v>22</v>
      </c>
      <c r="C56" s="137" t="s">
        <v>203</v>
      </c>
      <c r="D56" s="137"/>
      <c r="E56" s="137"/>
      <c r="F56" s="138" t="s">
        <v>35</v>
      </c>
      <c r="G56" s="138"/>
      <c r="H56" s="42" t="s">
        <v>10</v>
      </c>
      <c r="I56" s="44">
        <f>+J97</f>
        <v>0</v>
      </c>
      <c r="J56" s="45"/>
      <c r="K56" s="42"/>
    </row>
    <row r="57" spans="2:11" s="41" customFormat="1" ht="32.15" customHeight="1">
      <c r="B57" s="42">
        <v>23</v>
      </c>
      <c r="C57" s="143" t="s">
        <v>128</v>
      </c>
      <c r="D57" s="143"/>
      <c r="E57" s="143"/>
      <c r="F57" s="138"/>
      <c r="G57" s="138"/>
      <c r="H57" s="35"/>
      <c r="I57" s="42"/>
      <c r="J57" s="45"/>
      <c r="K57" s="42"/>
    </row>
    <row r="58" spans="2:11" s="41" customFormat="1" ht="64.400000000000006" customHeight="1">
      <c r="B58" s="42">
        <v>24</v>
      </c>
      <c r="C58" s="137" t="s">
        <v>204</v>
      </c>
      <c r="D58" s="137"/>
      <c r="E58" s="137"/>
      <c r="F58" s="138" t="s">
        <v>36</v>
      </c>
      <c r="G58" s="138"/>
      <c r="H58" s="42"/>
      <c r="I58" s="42"/>
      <c r="J58" s="45"/>
      <c r="K58" s="33"/>
    </row>
    <row r="59" spans="2:11" s="41" customFormat="1" ht="102.65" customHeight="1">
      <c r="B59" s="42">
        <v>25</v>
      </c>
      <c r="C59" s="137" t="s">
        <v>205</v>
      </c>
      <c r="D59" s="137"/>
      <c r="E59" s="137"/>
      <c r="F59" s="138" t="s">
        <v>37</v>
      </c>
      <c r="G59" s="138"/>
      <c r="H59" s="43" t="s">
        <v>23</v>
      </c>
      <c r="I59" s="44"/>
      <c r="J59" s="45"/>
      <c r="K59" s="32"/>
    </row>
    <row r="60" spans="2:11" s="41" customFormat="1" ht="216.65" customHeight="1">
      <c r="B60" s="42">
        <v>26</v>
      </c>
      <c r="C60" s="137" t="s">
        <v>206</v>
      </c>
      <c r="D60" s="137"/>
      <c r="E60" s="137"/>
      <c r="F60" s="138" t="s">
        <v>38</v>
      </c>
      <c r="G60" s="138"/>
      <c r="H60" s="43" t="s">
        <v>23</v>
      </c>
      <c r="I60" s="44">
        <v>0</v>
      </c>
      <c r="J60" s="45"/>
      <c r="K60" s="42"/>
    </row>
    <row r="61" spans="2:11" s="41" customFormat="1" ht="180.65" customHeight="1">
      <c r="B61" s="42">
        <v>27</v>
      </c>
      <c r="C61" s="137" t="s">
        <v>207</v>
      </c>
      <c r="D61" s="137"/>
      <c r="E61" s="137"/>
      <c r="F61" s="138" t="s">
        <v>39</v>
      </c>
      <c r="G61" s="138"/>
      <c r="H61" s="43" t="s">
        <v>23</v>
      </c>
      <c r="I61" s="42">
        <v>0</v>
      </c>
      <c r="J61" s="45"/>
      <c r="K61" s="42"/>
    </row>
    <row r="62" spans="2:11" s="41" customFormat="1" ht="153" customHeight="1">
      <c r="B62" s="42">
        <v>28</v>
      </c>
      <c r="C62" s="137" t="s">
        <v>40</v>
      </c>
      <c r="D62" s="137"/>
      <c r="E62" s="137"/>
      <c r="F62" s="138" t="s">
        <v>41</v>
      </c>
      <c r="G62" s="138"/>
      <c r="H62" s="43" t="s">
        <v>10</v>
      </c>
      <c r="I62" s="42"/>
      <c r="J62" s="45"/>
      <c r="K62" s="42"/>
    </row>
    <row r="63" spans="2:11" s="41" customFormat="1" ht="111.65" customHeight="1">
      <c r="B63" s="42">
        <v>29</v>
      </c>
      <c r="C63" s="137" t="s">
        <v>208</v>
      </c>
      <c r="D63" s="137"/>
      <c r="E63" s="137"/>
      <c r="F63" s="138" t="s">
        <v>42</v>
      </c>
      <c r="G63" s="138"/>
      <c r="H63" s="43" t="s">
        <v>10</v>
      </c>
      <c r="I63" s="44"/>
      <c r="J63" s="45"/>
      <c r="K63" s="42"/>
    </row>
    <row r="64" spans="2:11" s="41" customFormat="1" ht="241.75" customHeight="1">
      <c r="B64" s="42">
        <v>30</v>
      </c>
      <c r="C64" s="137" t="s">
        <v>209</v>
      </c>
      <c r="D64" s="137"/>
      <c r="E64" s="137"/>
      <c r="F64" s="138" t="s">
        <v>43</v>
      </c>
      <c r="G64" s="138"/>
      <c r="H64" s="43" t="s">
        <v>23</v>
      </c>
      <c r="I64" s="44"/>
      <c r="J64" s="45"/>
      <c r="K64" s="42"/>
    </row>
    <row r="65" spans="2:11" s="41" customFormat="1" ht="249" customHeight="1">
      <c r="B65" s="42">
        <v>31</v>
      </c>
      <c r="C65" s="137" t="s">
        <v>129</v>
      </c>
      <c r="D65" s="137"/>
      <c r="E65" s="137"/>
      <c r="F65" s="138" t="s">
        <v>44</v>
      </c>
      <c r="G65" s="138"/>
      <c r="H65" s="43" t="s">
        <v>45</v>
      </c>
      <c r="I65" s="44"/>
      <c r="J65" s="45"/>
      <c r="K65" s="42"/>
    </row>
    <row r="66" spans="2:11" s="41" customFormat="1" ht="138" customHeight="1">
      <c r="B66" s="42">
        <v>32</v>
      </c>
      <c r="C66" s="137" t="s">
        <v>210</v>
      </c>
      <c r="D66" s="137"/>
      <c r="E66" s="137"/>
      <c r="F66" s="138" t="s">
        <v>46</v>
      </c>
      <c r="G66" s="138"/>
      <c r="H66" s="43" t="s">
        <v>47</v>
      </c>
      <c r="I66" s="44"/>
      <c r="J66" s="45"/>
      <c r="K66" s="42"/>
    </row>
    <row r="67" spans="2:11" s="41" customFormat="1" ht="166.75" customHeight="1">
      <c r="B67" s="42">
        <v>33</v>
      </c>
      <c r="C67" s="137" t="s">
        <v>211</v>
      </c>
      <c r="D67" s="137"/>
      <c r="E67" s="137"/>
      <c r="F67" s="138" t="s">
        <v>48</v>
      </c>
      <c r="G67" s="138"/>
      <c r="H67" s="43" t="s">
        <v>45</v>
      </c>
      <c r="I67" s="44"/>
      <c r="J67" s="45"/>
      <c r="K67" s="42"/>
    </row>
    <row r="68" spans="2:11" s="41" customFormat="1" ht="165" customHeight="1">
      <c r="B68" s="42">
        <v>34</v>
      </c>
      <c r="C68" s="137" t="s">
        <v>212</v>
      </c>
      <c r="D68" s="137"/>
      <c r="E68" s="137"/>
      <c r="F68" s="138" t="s">
        <v>49</v>
      </c>
      <c r="G68" s="138"/>
      <c r="H68" s="43" t="s">
        <v>21</v>
      </c>
      <c r="I68" s="42"/>
      <c r="J68" s="45"/>
      <c r="K68" s="42"/>
    </row>
    <row r="69" spans="2:11" s="41" customFormat="1" ht="409.5" customHeight="1">
      <c r="B69" s="42">
        <v>35</v>
      </c>
      <c r="C69" s="137" t="s">
        <v>213</v>
      </c>
      <c r="D69" s="137"/>
      <c r="E69" s="137"/>
      <c r="F69" s="138" t="s">
        <v>50</v>
      </c>
      <c r="G69" s="138"/>
      <c r="H69" s="43" t="s">
        <v>17</v>
      </c>
      <c r="I69" s="42"/>
      <c r="J69" s="45"/>
      <c r="K69" s="42"/>
    </row>
    <row r="70" spans="2:11" s="41" customFormat="1" ht="201" customHeight="1">
      <c r="B70" s="42">
        <v>36</v>
      </c>
      <c r="C70" s="137" t="s">
        <v>214</v>
      </c>
      <c r="D70" s="137"/>
      <c r="E70" s="137"/>
      <c r="F70" s="138" t="s">
        <v>51</v>
      </c>
      <c r="G70" s="138"/>
      <c r="H70" s="42" t="s">
        <v>14</v>
      </c>
      <c r="I70" s="42"/>
      <c r="J70" s="45"/>
      <c r="K70" s="42"/>
    </row>
    <row r="71" spans="2:11" s="41" customFormat="1" ht="201" customHeight="1">
      <c r="B71" s="42">
        <v>37</v>
      </c>
      <c r="C71" s="137" t="s">
        <v>215</v>
      </c>
      <c r="D71" s="137"/>
      <c r="E71" s="137"/>
      <c r="F71" s="138" t="s">
        <v>52</v>
      </c>
      <c r="G71" s="138"/>
      <c r="H71" s="42" t="s">
        <v>14</v>
      </c>
      <c r="I71" s="42"/>
      <c r="J71" s="45"/>
      <c r="K71" s="42"/>
    </row>
    <row r="72" spans="2:11" s="41" customFormat="1" ht="141" customHeight="1">
      <c r="B72" s="42">
        <v>38</v>
      </c>
      <c r="C72" s="137" t="s">
        <v>53</v>
      </c>
      <c r="D72" s="137"/>
      <c r="E72" s="137"/>
      <c r="F72" s="144" t="s">
        <v>54</v>
      </c>
      <c r="G72" s="144"/>
      <c r="H72" s="42" t="s">
        <v>14</v>
      </c>
      <c r="I72" s="39"/>
      <c r="J72" s="45"/>
      <c r="K72" s="42"/>
    </row>
    <row r="73" spans="2:11" s="41" customFormat="1" ht="228.65" customHeight="1">
      <c r="B73" s="42">
        <v>39</v>
      </c>
      <c r="C73" s="137" t="s">
        <v>55</v>
      </c>
      <c r="D73" s="137"/>
      <c r="E73" s="137"/>
      <c r="F73" s="144" t="s">
        <v>56</v>
      </c>
      <c r="G73" s="144"/>
      <c r="H73" s="42" t="s">
        <v>14</v>
      </c>
      <c r="I73" s="39"/>
      <c r="J73" s="45"/>
      <c r="K73" s="42"/>
    </row>
    <row r="74" spans="2:11" s="41" customFormat="1" ht="228.65" customHeight="1">
      <c r="B74" s="42">
        <v>40</v>
      </c>
      <c r="C74" s="145" t="s">
        <v>130</v>
      </c>
      <c r="D74" s="145"/>
      <c r="E74" s="145"/>
      <c r="F74" s="144" t="s">
        <v>58</v>
      </c>
      <c r="G74" s="144"/>
      <c r="H74" s="42" t="s">
        <v>59</v>
      </c>
      <c r="I74" s="39"/>
      <c r="J74" s="45"/>
      <c r="K74" s="42"/>
    </row>
    <row r="75" spans="2:11" s="41" customFormat="1" ht="228.65" customHeight="1">
      <c r="B75" s="42">
        <v>41</v>
      </c>
      <c r="C75" s="137" t="s">
        <v>60</v>
      </c>
      <c r="D75" s="137"/>
      <c r="E75" s="137"/>
      <c r="F75" s="138" t="s">
        <v>61</v>
      </c>
      <c r="G75" s="138"/>
      <c r="H75" s="32" t="s">
        <v>62</v>
      </c>
      <c r="I75" s="42"/>
      <c r="J75" s="45"/>
      <c r="K75" s="42"/>
    </row>
    <row r="76" spans="2:11" s="41" customFormat="1" ht="201" customHeight="1">
      <c r="B76" s="42">
        <v>42</v>
      </c>
      <c r="C76" s="145" t="s">
        <v>63</v>
      </c>
      <c r="D76" s="145"/>
      <c r="E76" s="145"/>
      <c r="F76" s="138" t="s">
        <v>64</v>
      </c>
      <c r="G76" s="138"/>
      <c r="H76" s="32" t="s">
        <v>62</v>
      </c>
      <c r="I76" s="42"/>
      <c r="J76" s="45"/>
      <c r="K76" s="42"/>
    </row>
    <row r="77" spans="2:11" s="41" customFormat="1" ht="145.65" customHeight="1">
      <c r="B77" s="42">
        <v>43</v>
      </c>
      <c r="C77" s="137" t="s">
        <v>131</v>
      </c>
      <c r="D77" s="137"/>
      <c r="E77" s="137"/>
      <c r="F77" s="138" t="s">
        <v>64</v>
      </c>
      <c r="G77" s="138"/>
      <c r="H77" s="32" t="s">
        <v>23</v>
      </c>
      <c r="I77" s="42"/>
      <c r="J77" s="45"/>
      <c r="K77" s="42"/>
    </row>
    <row r="78" spans="2:11" s="41" customFormat="1" ht="161.5" customHeight="1">
      <c r="B78" s="42">
        <v>44</v>
      </c>
      <c r="C78" s="137" t="s">
        <v>132</v>
      </c>
      <c r="D78" s="137"/>
      <c r="E78" s="137"/>
      <c r="F78" s="138" t="s">
        <v>67</v>
      </c>
      <c r="G78" s="138"/>
      <c r="H78" s="32" t="s">
        <v>14</v>
      </c>
      <c r="I78" s="42"/>
      <c r="J78" s="45"/>
      <c r="K78" s="42"/>
    </row>
    <row r="79" spans="2:11" s="41" customFormat="1" ht="161.5" customHeight="1">
      <c r="B79" s="42">
        <v>45</v>
      </c>
      <c r="C79" s="137" t="s">
        <v>72</v>
      </c>
      <c r="D79" s="137"/>
      <c r="E79" s="137"/>
      <c r="F79" s="138" t="s">
        <v>73</v>
      </c>
      <c r="G79" s="138"/>
      <c r="H79" s="32" t="s">
        <v>68</v>
      </c>
      <c r="I79" s="44">
        <f>+J111</f>
        <v>0</v>
      </c>
      <c r="J79" s="45"/>
      <c r="K79" s="42"/>
    </row>
    <row r="80" spans="2:11" s="41" customFormat="1" ht="136.4" customHeight="1">
      <c r="B80" s="42">
        <v>46</v>
      </c>
      <c r="C80" s="137" t="s">
        <v>133</v>
      </c>
      <c r="D80" s="137"/>
      <c r="E80" s="137"/>
      <c r="F80" s="138" t="s">
        <v>93</v>
      </c>
      <c r="G80" s="138"/>
      <c r="H80" s="32" t="s">
        <v>14</v>
      </c>
      <c r="I80" s="44">
        <f>+J103</f>
        <v>0</v>
      </c>
      <c r="J80" s="45"/>
      <c r="K80" s="42"/>
    </row>
    <row r="81" spans="2:11" s="41" customFormat="1" ht="168" customHeight="1">
      <c r="B81" s="42">
        <v>47</v>
      </c>
      <c r="C81" s="137" t="s">
        <v>76</v>
      </c>
      <c r="D81" s="137"/>
      <c r="E81" s="137"/>
      <c r="F81" s="138" t="s">
        <v>77</v>
      </c>
      <c r="G81" s="138"/>
      <c r="H81" s="32" t="s">
        <v>59</v>
      </c>
      <c r="I81" s="44"/>
      <c r="J81" s="45"/>
      <c r="K81" s="42">
        <v>0</v>
      </c>
    </row>
    <row r="82" spans="2:11" s="41" customFormat="1" ht="176.4" customHeight="1">
      <c r="B82" s="42">
        <v>48</v>
      </c>
      <c r="C82" s="137" t="s">
        <v>134</v>
      </c>
      <c r="D82" s="137"/>
      <c r="E82" s="137"/>
      <c r="F82" s="146" t="s">
        <v>70</v>
      </c>
      <c r="G82" s="147"/>
      <c r="H82" s="31" t="s">
        <v>135</v>
      </c>
      <c r="I82" s="47"/>
      <c r="J82" s="47"/>
      <c r="K82" s="47"/>
    </row>
    <row r="83" spans="2:11" s="41" customFormat="1" ht="162.65" customHeight="1">
      <c r="B83" s="42">
        <v>49</v>
      </c>
      <c r="C83" s="145" t="s">
        <v>74</v>
      </c>
      <c r="D83" s="145"/>
      <c r="E83" s="145"/>
      <c r="F83" s="146" t="s">
        <v>136</v>
      </c>
      <c r="G83" s="147"/>
      <c r="H83" s="31" t="s">
        <v>12</v>
      </c>
      <c r="I83" s="31"/>
      <c r="J83" s="31"/>
      <c r="K83" s="31"/>
    </row>
    <row r="84" spans="2:11" s="41" customFormat="1" ht="196.4" customHeight="1">
      <c r="B84" s="42">
        <v>50</v>
      </c>
      <c r="C84" s="145" t="s">
        <v>82</v>
      </c>
      <c r="D84" s="145"/>
      <c r="E84" s="145"/>
      <c r="F84" s="146" t="s">
        <v>95</v>
      </c>
      <c r="G84" s="147"/>
      <c r="H84" s="31" t="s">
        <v>135</v>
      </c>
      <c r="I84" s="31"/>
      <c r="J84" s="31"/>
      <c r="K84" s="31"/>
    </row>
    <row r="85" spans="2:11" s="41" customFormat="1" ht="23">
      <c r="B85" s="149" t="s">
        <v>137</v>
      </c>
      <c r="C85" s="150"/>
      <c r="D85" s="151"/>
      <c r="E85" s="48" t="s">
        <v>138</v>
      </c>
      <c r="F85" s="48"/>
      <c r="G85" s="48" t="s">
        <v>139</v>
      </c>
      <c r="H85" s="48" t="s">
        <v>140</v>
      </c>
      <c r="I85" s="46" t="s">
        <v>141</v>
      </c>
      <c r="J85" s="48" t="s">
        <v>4</v>
      </c>
      <c r="K85" s="48" t="s">
        <v>3</v>
      </c>
    </row>
    <row r="86" spans="2:11" s="41" customFormat="1" ht="23">
      <c r="B86" s="46"/>
      <c r="C86" s="46"/>
      <c r="D86" s="46"/>
      <c r="E86" s="48"/>
      <c r="F86" s="48"/>
      <c r="G86" s="48"/>
      <c r="H86" s="48"/>
      <c r="I86" s="46"/>
      <c r="J86" s="48"/>
      <c r="K86" s="48"/>
    </row>
    <row r="87" spans="2:11" s="41" customFormat="1" ht="14.4" customHeight="1">
      <c r="B87" s="49"/>
      <c r="C87" s="46"/>
      <c r="D87" s="46"/>
      <c r="E87" s="48"/>
      <c r="F87" s="48"/>
      <c r="G87" s="48"/>
      <c r="H87" s="48"/>
      <c r="I87" s="46"/>
      <c r="J87" s="48"/>
      <c r="K87" s="48"/>
    </row>
    <row r="88" spans="2:11" s="41" customFormat="1" ht="23">
      <c r="B88" s="143" t="s">
        <v>142</v>
      </c>
      <c r="C88" s="143"/>
      <c r="D88" s="143"/>
      <c r="E88" s="143"/>
      <c r="F88" s="50"/>
      <c r="G88" s="50"/>
      <c r="H88" s="50"/>
      <c r="I88" s="43"/>
      <c r="J88" s="49"/>
      <c r="K88" s="48"/>
    </row>
    <row r="89" spans="2:11" s="41" customFormat="1" ht="23">
      <c r="B89" s="148" t="s">
        <v>120</v>
      </c>
      <c r="C89" s="148"/>
      <c r="D89" s="148"/>
      <c r="E89" s="46">
        <v>0</v>
      </c>
      <c r="F89" s="50"/>
      <c r="G89" s="43"/>
      <c r="H89" s="43"/>
      <c r="I89" s="51"/>
      <c r="J89" s="52">
        <f>I89*H89*G89*E89</f>
        <v>0</v>
      </c>
      <c r="K89" s="48"/>
    </row>
    <row r="90" spans="2:11" s="41" customFormat="1" ht="23">
      <c r="B90" s="152" t="s">
        <v>143</v>
      </c>
      <c r="C90" s="152"/>
      <c r="D90" s="152"/>
      <c r="E90" s="40"/>
      <c r="F90" s="50"/>
      <c r="G90" s="50"/>
      <c r="H90" s="50"/>
      <c r="I90" s="51"/>
      <c r="J90" s="52">
        <f>SUM(J89:J89)</f>
        <v>0</v>
      </c>
      <c r="K90" s="43" t="s">
        <v>17</v>
      </c>
    </row>
    <row r="91" spans="2:11" s="41" customFormat="1" ht="23">
      <c r="B91" s="43"/>
      <c r="C91" s="53"/>
      <c r="D91" s="43"/>
      <c r="E91" s="40"/>
      <c r="F91" s="50"/>
      <c r="G91" s="50"/>
      <c r="H91" s="50"/>
      <c r="I91" s="51"/>
      <c r="J91" s="43"/>
      <c r="K91" s="43"/>
    </row>
    <row r="92" spans="2:11" s="41" customFormat="1">
      <c r="B92" s="33"/>
      <c r="C92" s="32"/>
      <c r="D92" s="32"/>
      <c r="E92" s="34"/>
      <c r="F92" s="34"/>
      <c r="G92" s="34"/>
      <c r="H92" s="34"/>
      <c r="I92" s="32"/>
      <c r="J92" s="34"/>
      <c r="K92" s="33"/>
    </row>
    <row r="93" spans="2:11" s="41" customFormat="1">
      <c r="B93" s="155" t="s">
        <v>340</v>
      </c>
      <c r="C93" s="155"/>
      <c r="D93" s="155"/>
      <c r="E93" s="54"/>
      <c r="F93" s="54"/>
      <c r="G93" s="34"/>
      <c r="H93" s="34"/>
      <c r="I93" s="32"/>
      <c r="J93" s="34"/>
      <c r="K93" s="33"/>
    </row>
    <row r="94" spans="2:11" s="41" customFormat="1">
      <c r="B94" s="154" t="s">
        <v>144</v>
      </c>
      <c r="C94" s="154"/>
      <c r="D94" s="154"/>
      <c r="E94" s="55"/>
      <c r="F94" s="55"/>
      <c r="G94" s="34"/>
      <c r="H94" s="34"/>
      <c r="I94" s="32"/>
      <c r="J94" s="56">
        <f>+J21</f>
        <v>0</v>
      </c>
      <c r="K94" s="33"/>
    </row>
    <row r="95" spans="2:11" s="41" customFormat="1">
      <c r="B95" s="154" t="s">
        <v>145</v>
      </c>
      <c r="C95" s="154"/>
      <c r="D95" s="154"/>
      <c r="E95" s="55"/>
      <c r="F95" s="55"/>
      <c r="G95" s="34"/>
      <c r="H95" s="34"/>
      <c r="I95" s="32"/>
      <c r="J95" s="56">
        <v>0</v>
      </c>
      <c r="K95" s="33"/>
    </row>
    <row r="96" spans="2:11" s="41" customFormat="1">
      <c r="B96" s="153" t="s">
        <v>143</v>
      </c>
      <c r="C96" s="153"/>
      <c r="D96" s="153"/>
      <c r="E96" s="55"/>
      <c r="F96" s="55"/>
      <c r="G96" s="34"/>
      <c r="H96" s="34"/>
      <c r="I96" s="32"/>
      <c r="J96" s="56">
        <f>SUM(J94:J95)</f>
        <v>0</v>
      </c>
      <c r="K96" s="32"/>
    </row>
    <row r="97" spans="1:30" s="41" customFormat="1">
      <c r="B97" s="153" t="s">
        <v>143</v>
      </c>
      <c r="C97" s="153"/>
      <c r="D97" s="153"/>
      <c r="E97" s="55"/>
      <c r="F97" s="55"/>
      <c r="G97" s="34"/>
      <c r="H97" s="34"/>
      <c r="I97" s="32"/>
      <c r="J97" s="56">
        <f>ROUND(J96,0)</f>
        <v>0</v>
      </c>
      <c r="K97" s="32" t="s">
        <v>10</v>
      </c>
    </row>
    <row r="98" spans="1:30" s="41" customFormat="1">
      <c r="B98" s="155"/>
      <c r="C98" s="155"/>
      <c r="D98" s="155"/>
      <c r="E98" s="24"/>
      <c r="F98" s="34"/>
      <c r="G98" s="34"/>
      <c r="H98" s="34"/>
      <c r="I98" s="39"/>
      <c r="J98" s="32"/>
      <c r="K98" s="32"/>
    </row>
    <row r="99" spans="1:30" s="41" customFormat="1">
      <c r="B99" s="155" t="s">
        <v>309</v>
      </c>
      <c r="C99" s="155"/>
      <c r="D99" s="155"/>
      <c r="E99" s="54"/>
      <c r="F99" s="54"/>
      <c r="G99" s="34"/>
      <c r="H99" s="34"/>
      <c r="I99" s="32"/>
      <c r="J99" s="34"/>
      <c r="K99" s="33"/>
    </row>
    <row r="100" spans="1:30" s="41" customFormat="1">
      <c r="B100" s="154" t="s">
        <v>144</v>
      </c>
      <c r="C100" s="154"/>
      <c r="D100" s="154"/>
      <c r="E100" s="55"/>
      <c r="F100" s="55"/>
      <c r="G100" s="34"/>
      <c r="H100" s="34"/>
      <c r="I100" s="32"/>
      <c r="J100" s="56">
        <f>+J22</f>
        <v>0</v>
      </c>
      <c r="K100" s="33"/>
    </row>
    <row r="101" spans="1:30" s="41" customFormat="1">
      <c r="B101" s="154" t="s">
        <v>145</v>
      </c>
      <c r="C101" s="154"/>
      <c r="D101" s="154"/>
      <c r="E101" s="55"/>
      <c r="F101" s="55"/>
      <c r="G101" s="34"/>
      <c r="H101" s="34"/>
      <c r="I101" s="32"/>
      <c r="J101" s="56">
        <f>+J100*0.1</f>
        <v>0</v>
      </c>
      <c r="K101" s="33"/>
    </row>
    <row r="102" spans="1:30" s="41" customFormat="1">
      <c r="B102" s="153" t="s">
        <v>143</v>
      </c>
      <c r="C102" s="153"/>
      <c r="D102" s="153"/>
      <c r="E102" s="55"/>
      <c r="F102" s="55"/>
      <c r="G102" s="34"/>
      <c r="H102" s="34"/>
      <c r="I102" s="32"/>
      <c r="J102" s="56">
        <f>SUM(J100:J101)</f>
        <v>0</v>
      </c>
      <c r="K102" s="32"/>
    </row>
    <row r="103" spans="1:30" s="41" customFormat="1">
      <c r="B103" s="153" t="s">
        <v>143</v>
      </c>
      <c r="C103" s="153"/>
      <c r="D103" s="153"/>
      <c r="E103" s="55"/>
      <c r="F103" s="55"/>
      <c r="G103" s="34"/>
      <c r="H103" s="34"/>
      <c r="I103" s="32"/>
      <c r="J103" s="56">
        <f>ROUND(J102,0)</f>
        <v>0</v>
      </c>
      <c r="K103" s="32" t="s">
        <v>21</v>
      </c>
    </row>
    <row r="104" spans="1:30" s="41" customFormat="1">
      <c r="B104" s="154"/>
      <c r="C104" s="154"/>
      <c r="D104" s="154"/>
      <c r="E104" s="24"/>
      <c r="F104" s="24"/>
      <c r="G104" s="34"/>
      <c r="H104" s="34"/>
      <c r="I104" s="32"/>
      <c r="J104" s="56"/>
    </row>
    <row r="105" spans="1:30" s="41" customFormat="1">
      <c r="B105" s="154"/>
      <c r="C105" s="154"/>
      <c r="D105" s="154"/>
      <c r="E105" s="24"/>
      <c r="F105" s="24"/>
      <c r="G105" s="141"/>
      <c r="H105" s="141"/>
      <c r="I105" s="141"/>
      <c r="J105" s="56"/>
      <c r="K105" s="33"/>
    </row>
    <row r="106" spans="1:30" s="41" customFormat="1">
      <c r="B106" s="154"/>
      <c r="C106" s="154"/>
      <c r="D106" s="154"/>
      <c r="E106" s="54"/>
      <c r="F106" s="54"/>
      <c r="G106" s="54"/>
      <c r="H106" s="34"/>
      <c r="I106" s="32"/>
      <c r="J106" s="56"/>
      <c r="K106" s="33"/>
    </row>
    <row r="107" spans="1:30">
      <c r="B107" s="33"/>
      <c r="C107" s="32"/>
      <c r="D107" s="32"/>
      <c r="E107" s="34"/>
      <c r="F107" s="34"/>
      <c r="G107" s="34"/>
      <c r="H107" s="34"/>
      <c r="I107" s="32"/>
      <c r="J107" s="34"/>
      <c r="K107" s="34"/>
    </row>
    <row r="108" spans="1:30">
      <c r="B108" s="155"/>
      <c r="C108" s="155"/>
      <c r="D108" s="155"/>
      <c r="E108" s="24"/>
      <c r="F108" s="24"/>
      <c r="G108" s="34"/>
      <c r="H108" s="34"/>
      <c r="I108" s="32"/>
      <c r="J108" s="34"/>
      <c r="K108" s="34"/>
    </row>
    <row r="109" spans="1:30">
      <c r="B109" s="154"/>
      <c r="C109" s="154"/>
      <c r="D109" s="154"/>
      <c r="E109" s="24"/>
      <c r="F109" s="24"/>
      <c r="G109" s="141"/>
      <c r="H109" s="141"/>
      <c r="I109" s="141"/>
      <c r="J109" s="56"/>
      <c r="K109" s="32"/>
    </row>
    <row r="110" spans="1:30" s="34" customFormat="1">
      <c r="A110" s="58"/>
      <c r="B110" s="33"/>
      <c r="C110" s="32"/>
      <c r="D110" s="32"/>
      <c r="I110" s="32"/>
      <c r="J110" s="56"/>
      <c r="L110" s="23"/>
      <c r="M110" s="23"/>
      <c r="N110" s="23"/>
      <c r="O110" s="23"/>
      <c r="P110" s="23"/>
      <c r="Q110" s="23"/>
      <c r="R110" s="23"/>
      <c r="S110" s="23"/>
      <c r="T110" s="23"/>
      <c r="U110" s="23"/>
      <c r="V110" s="23"/>
      <c r="W110" s="23"/>
      <c r="X110" s="23"/>
      <c r="Y110" s="23"/>
      <c r="Z110" s="23"/>
      <c r="AA110" s="23"/>
      <c r="AB110" s="23"/>
      <c r="AC110" s="23"/>
      <c r="AD110" s="23"/>
    </row>
    <row r="111" spans="1:30" s="34" customFormat="1">
      <c r="A111" s="58"/>
      <c r="B111" s="33"/>
      <c r="C111" s="32"/>
      <c r="D111" s="32"/>
      <c r="I111" s="32"/>
      <c r="J111" s="56"/>
      <c r="K111" s="32"/>
      <c r="L111" s="23"/>
      <c r="M111" s="23"/>
      <c r="N111" s="23"/>
      <c r="O111" s="23"/>
      <c r="P111" s="23"/>
      <c r="Q111" s="23"/>
      <c r="R111" s="23"/>
      <c r="S111" s="23"/>
      <c r="T111" s="23"/>
      <c r="U111" s="23"/>
      <c r="V111" s="23"/>
      <c r="W111" s="23"/>
      <c r="X111" s="23"/>
      <c r="Y111" s="23"/>
      <c r="Z111" s="23"/>
      <c r="AA111" s="23"/>
      <c r="AB111" s="23"/>
      <c r="AC111" s="23"/>
      <c r="AD111" s="23"/>
    </row>
    <row r="112" spans="1:30">
      <c r="J112" s="56"/>
    </row>
  </sheetData>
  <mergeCells count="137">
    <mergeCell ref="B109:D109"/>
    <mergeCell ref="G109:I109"/>
    <mergeCell ref="B103:D103"/>
    <mergeCell ref="B104:D104"/>
    <mergeCell ref="B105:D105"/>
    <mergeCell ref="G105:I105"/>
    <mergeCell ref="B106:D106"/>
    <mergeCell ref="B108:D108"/>
    <mergeCell ref="B97:D97"/>
    <mergeCell ref="B98:D98"/>
    <mergeCell ref="B99:D99"/>
    <mergeCell ref="B100:D100"/>
    <mergeCell ref="B101:D101"/>
    <mergeCell ref="B102:D102"/>
    <mergeCell ref="B89:D89"/>
    <mergeCell ref="B90:D90"/>
    <mergeCell ref="B93:D93"/>
    <mergeCell ref="B94:D94"/>
    <mergeCell ref="B95:D95"/>
    <mergeCell ref="B96:D96"/>
    <mergeCell ref="C83:E83"/>
    <mergeCell ref="F83:G83"/>
    <mergeCell ref="C84:E84"/>
    <mergeCell ref="F84:G84"/>
    <mergeCell ref="B85:D85"/>
    <mergeCell ref="B88:E88"/>
    <mergeCell ref="C80:E80"/>
    <mergeCell ref="F80:G80"/>
    <mergeCell ref="C81:E81"/>
    <mergeCell ref="F81:G81"/>
    <mergeCell ref="C82:E82"/>
    <mergeCell ref="F82:G82"/>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8:E38"/>
    <mergeCell ref="F38:G38"/>
    <mergeCell ref="C39:E39"/>
    <mergeCell ref="F39:G39"/>
    <mergeCell ref="C40:E40"/>
    <mergeCell ref="F40:G40"/>
    <mergeCell ref="C35:E35"/>
    <mergeCell ref="F35:G35"/>
    <mergeCell ref="C36:E36"/>
    <mergeCell ref="F36:G36"/>
    <mergeCell ref="C37:E37"/>
    <mergeCell ref="F37:G37"/>
    <mergeCell ref="B15:K15"/>
    <mergeCell ref="C25:D25"/>
    <mergeCell ref="C26:D26"/>
    <mergeCell ref="C27:D27"/>
    <mergeCell ref="B32:J32"/>
    <mergeCell ref="C34:E34"/>
    <mergeCell ref="F34:G34"/>
    <mergeCell ref="E9:K9"/>
    <mergeCell ref="B13:B14"/>
    <mergeCell ref="C13:C14"/>
    <mergeCell ref="D13:D14"/>
    <mergeCell ref="E13:E14"/>
    <mergeCell ref="G13:I13"/>
    <mergeCell ref="J13:J14"/>
    <mergeCell ref="K13:K14"/>
  </mergeCells>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406343-6F62-4562-92C7-28C05D7AE144}">
  <sheetPr>
    <tabColor rgb="FFFFFF00"/>
  </sheetPr>
  <dimension ref="A2:AD112"/>
  <sheetViews>
    <sheetView topLeftCell="A19" zoomScale="59" workbookViewId="0">
      <selection activeCell="F36" sqref="F36:G36"/>
    </sheetView>
  </sheetViews>
  <sheetFormatPr defaultColWidth="8.90625" defaultRowHeight="21.5"/>
  <cols>
    <col min="1" max="1" width="8.90625" style="23"/>
    <col min="2" max="2" width="29.90625" style="22" customWidth="1"/>
    <col min="3" max="3" width="21.90625" style="21" customWidth="1"/>
    <col min="4" max="4" width="23.453125" style="21" customWidth="1"/>
    <col min="5" max="5" width="47.08984375" style="23" customWidth="1"/>
    <col min="6" max="6" width="14.90625" style="23" customWidth="1"/>
    <col min="7" max="7" width="12.90625" style="23" customWidth="1"/>
    <col min="8" max="8" width="13.54296875" style="23" customWidth="1"/>
    <col min="9" max="9" width="14.90625" style="23" customWidth="1"/>
    <col min="10" max="10" width="19.90625" style="23" customWidth="1"/>
    <col min="11" max="11" width="35" style="22" customWidth="1"/>
    <col min="12" max="16384" width="8.90625" style="23"/>
  </cols>
  <sheetData>
    <row r="2" spans="2:11" ht="42" customHeight="1">
      <c r="B2" s="24" t="s">
        <v>99</v>
      </c>
      <c r="C2" s="36" t="s">
        <v>251</v>
      </c>
    </row>
    <row r="3" spans="2:11" ht="21" customHeight="1">
      <c r="B3" s="24" t="s">
        <v>100</v>
      </c>
      <c r="C3" s="25"/>
      <c r="E3" s="23" t="s">
        <v>343</v>
      </c>
      <c r="F3" s="23">
        <f>1*7.8</f>
        <v>7.8</v>
      </c>
    </row>
    <row r="4" spans="2:11" ht="21" customHeight="1">
      <c r="B4" s="24" t="s">
        <v>101</v>
      </c>
      <c r="C4" s="32" t="s">
        <v>344</v>
      </c>
      <c r="E4" s="23" t="s">
        <v>334</v>
      </c>
    </row>
    <row r="5" spans="2:11" ht="21" customHeight="1">
      <c r="B5" s="24" t="s">
        <v>102</v>
      </c>
      <c r="C5" s="25" t="s">
        <v>345</v>
      </c>
    </row>
    <row r="6" spans="2:11" ht="21" customHeight="1">
      <c r="B6" s="24" t="s">
        <v>103</v>
      </c>
      <c r="C6" s="25"/>
    </row>
    <row r="7" spans="2:11" ht="21" customHeight="1">
      <c r="B7" s="24" t="s">
        <v>104</v>
      </c>
      <c r="C7" s="25">
        <v>1</v>
      </c>
    </row>
    <row r="8" spans="2:11" ht="21" customHeight="1">
      <c r="B8" s="24" t="s">
        <v>105</v>
      </c>
      <c r="C8" s="25" t="s">
        <v>317</v>
      </c>
    </row>
    <row r="9" spans="2:11" ht="41.4" customHeight="1">
      <c r="B9" s="26" t="s">
        <v>106</v>
      </c>
      <c r="C9" s="25">
        <f>C7+1</f>
        <v>2</v>
      </c>
      <c r="E9" s="135"/>
      <c r="F9" s="135"/>
      <c r="G9" s="135"/>
      <c r="H9" s="135"/>
      <c r="I9" s="135"/>
      <c r="J9" s="135"/>
      <c r="K9" s="135"/>
    </row>
    <row r="10" spans="2:11" ht="21" customHeight="1">
      <c r="B10" s="24" t="s">
        <v>107</v>
      </c>
      <c r="C10" s="25" t="s">
        <v>217</v>
      </c>
      <c r="J10" s="27"/>
    </row>
    <row r="11" spans="2:11" ht="21" customHeight="1">
      <c r="B11" s="24" t="s">
        <v>108</v>
      </c>
      <c r="C11" s="25" t="s">
        <v>218</v>
      </c>
    </row>
    <row r="12" spans="2:11">
      <c r="B12" s="28"/>
      <c r="C12" s="29"/>
    </row>
    <row r="13" spans="2:11" ht="15" customHeight="1">
      <c r="B13" s="136" t="s">
        <v>109</v>
      </c>
      <c r="C13" s="136" t="s">
        <v>110</v>
      </c>
      <c r="D13" s="136" t="s">
        <v>111</v>
      </c>
      <c r="E13" s="136" t="s">
        <v>112</v>
      </c>
      <c r="F13" s="30"/>
      <c r="G13" s="136" t="s">
        <v>113</v>
      </c>
      <c r="H13" s="136"/>
      <c r="I13" s="136"/>
      <c r="J13" s="136" t="s">
        <v>114</v>
      </c>
      <c r="K13" s="136" t="s">
        <v>115</v>
      </c>
    </row>
    <row r="14" spans="2:11" ht="15" customHeight="1">
      <c r="B14" s="136"/>
      <c r="C14" s="136"/>
      <c r="D14" s="136"/>
      <c r="E14" s="136"/>
      <c r="F14" s="30" t="s">
        <v>116</v>
      </c>
      <c r="G14" s="30" t="s">
        <v>117</v>
      </c>
      <c r="H14" s="30" t="s">
        <v>118</v>
      </c>
      <c r="I14" s="30" t="s">
        <v>119</v>
      </c>
      <c r="J14" s="136"/>
      <c r="K14" s="136"/>
    </row>
    <row r="15" spans="2:11" ht="18.649999999999999" customHeight="1">
      <c r="B15" s="132" t="s">
        <v>120</v>
      </c>
      <c r="C15" s="132"/>
      <c r="D15" s="132"/>
      <c r="E15" s="132"/>
      <c r="F15" s="132"/>
      <c r="G15" s="132"/>
      <c r="H15" s="132"/>
      <c r="I15" s="132"/>
      <c r="J15" s="132"/>
      <c r="K15" s="132"/>
    </row>
    <row r="16" spans="2:11">
      <c r="B16" s="31"/>
      <c r="C16" s="32"/>
      <c r="D16" s="32"/>
      <c r="E16" s="32"/>
      <c r="F16" s="32"/>
      <c r="G16" s="32"/>
      <c r="H16" s="32"/>
      <c r="I16" s="33"/>
      <c r="J16" s="32"/>
      <c r="K16" s="32"/>
    </row>
    <row r="17" spans="2:11">
      <c r="B17" s="33"/>
      <c r="C17" s="32"/>
      <c r="D17" s="32"/>
      <c r="E17" s="34"/>
      <c r="F17" s="32"/>
      <c r="G17" s="32"/>
      <c r="H17" s="34"/>
      <c r="I17" s="34"/>
      <c r="J17" s="32"/>
      <c r="K17" s="33"/>
    </row>
    <row r="18" spans="2:11">
      <c r="B18" s="33"/>
      <c r="C18" s="32"/>
      <c r="D18" s="32"/>
      <c r="E18" s="34"/>
      <c r="F18" s="32"/>
      <c r="G18" s="32"/>
      <c r="H18" s="34"/>
      <c r="I18" s="34"/>
      <c r="J18" s="32"/>
      <c r="K18" s="33"/>
    </row>
    <row r="19" spans="2:11">
      <c r="B19" s="33"/>
      <c r="C19" s="32"/>
      <c r="D19" s="32"/>
      <c r="E19" s="34"/>
      <c r="F19" s="32"/>
      <c r="G19" s="32"/>
      <c r="H19" s="34"/>
      <c r="I19" s="34"/>
      <c r="J19" s="32"/>
      <c r="K19" s="33"/>
    </row>
    <row r="20" spans="2:11" ht="22.5" customHeight="1">
      <c r="B20" s="35" t="s">
        <v>121</v>
      </c>
      <c r="C20" s="25"/>
      <c r="D20" s="25"/>
      <c r="E20" s="36"/>
      <c r="F20" s="36"/>
      <c r="G20" s="37"/>
      <c r="H20" s="34"/>
      <c r="I20" s="30"/>
      <c r="J20" s="38"/>
      <c r="K20" s="33"/>
    </row>
    <row r="21" spans="2:11" ht="22.5" customHeight="1">
      <c r="B21" s="35"/>
      <c r="C21" s="36" t="s">
        <v>275</v>
      </c>
      <c r="D21" s="31"/>
      <c r="E21" s="36"/>
      <c r="F21" s="36"/>
      <c r="G21" s="37"/>
      <c r="H21" s="34"/>
      <c r="I21" s="25" t="s">
        <v>10</v>
      </c>
      <c r="J21" s="38">
        <f>+J16</f>
        <v>0</v>
      </c>
      <c r="K21" s="33"/>
    </row>
    <row r="22" spans="2:11" ht="22.5" customHeight="1">
      <c r="B22" s="35"/>
      <c r="C22" s="78" t="s">
        <v>225</v>
      </c>
      <c r="D22" s="33"/>
      <c r="E22" s="31"/>
      <c r="F22" s="31"/>
      <c r="G22" s="32"/>
      <c r="H22" s="32"/>
      <c r="I22" s="25" t="s">
        <v>14</v>
      </c>
      <c r="J22" s="38">
        <f>+J17</f>
        <v>0</v>
      </c>
      <c r="K22" s="33"/>
    </row>
    <row r="23" spans="2:11" ht="22.5" customHeight="1">
      <c r="B23" s="35"/>
      <c r="C23" s="78"/>
      <c r="D23" s="33"/>
      <c r="E23" s="31"/>
      <c r="F23" s="31"/>
      <c r="G23" s="32"/>
      <c r="H23" s="32"/>
      <c r="I23" s="25"/>
      <c r="J23" s="38"/>
      <c r="K23" s="33"/>
    </row>
    <row r="24" spans="2:11" ht="22.5" customHeight="1">
      <c r="B24" s="35"/>
      <c r="C24" s="78"/>
      <c r="D24" s="33"/>
      <c r="E24" s="31"/>
      <c r="F24" s="31"/>
      <c r="G24" s="32"/>
      <c r="H24" s="32"/>
      <c r="I24" s="25"/>
      <c r="J24" s="38"/>
      <c r="K24" s="33"/>
    </row>
    <row r="25" spans="2:11" ht="22.5" customHeight="1">
      <c r="B25" s="35"/>
      <c r="C25" s="139"/>
      <c r="D25" s="139"/>
      <c r="E25" s="31"/>
      <c r="F25" s="31"/>
      <c r="G25" s="32"/>
      <c r="H25" s="32"/>
      <c r="I25" s="25"/>
      <c r="J25" s="38"/>
      <c r="K25" s="33"/>
    </row>
    <row r="26" spans="2:11" ht="22.5" customHeight="1">
      <c r="B26" s="35"/>
      <c r="C26" s="134"/>
      <c r="D26" s="134"/>
      <c r="E26" s="31"/>
      <c r="F26" s="31"/>
      <c r="G26" s="32"/>
      <c r="H26" s="32"/>
      <c r="I26" s="25"/>
      <c r="J26" s="38"/>
      <c r="K26" s="33"/>
    </row>
    <row r="27" spans="2:11" ht="22.5" customHeight="1">
      <c r="B27" s="33"/>
      <c r="C27" s="141"/>
      <c r="D27" s="141"/>
      <c r="E27" s="34"/>
      <c r="F27" s="34"/>
      <c r="G27" s="34"/>
      <c r="H27" s="34"/>
      <c r="I27" s="34"/>
      <c r="J27" s="38"/>
      <c r="K27" s="33"/>
    </row>
    <row r="28" spans="2:11" ht="21.65" customHeight="1">
      <c r="B28" s="33"/>
      <c r="C28" s="34"/>
      <c r="D28" s="34"/>
      <c r="E28" s="34"/>
      <c r="F28" s="34"/>
      <c r="G28" s="34"/>
      <c r="H28" s="34"/>
      <c r="I28" s="34"/>
      <c r="J28" s="38"/>
      <c r="K28" s="39"/>
    </row>
    <row r="29" spans="2:11" ht="21.65" customHeight="1">
      <c r="B29" s="31"/>
      <c r="C29" s="34"/>
      <c r="D29" s="34"/>
      <c r="E29" s="34"/>
      <c r="F29" s="34"/>
      <c r="G29" s="34"/>
      <c r="H29" s="34"/>
      <c r="I29" s="34"/>
      <c r="J29" s="38"/>
      <c r="K29" s="39"/>
    </row>
    <row r="30" spans="2:11">
      <c r="B30" s="31"/>
      <c r="C30" s="31"/>
      <c r="D30" s="31"/>
      <c r="E30" s="31"/>
      <c r="F30" s="31"/>
      <c r="G30" s="34"/>
      <c r="H30" s="34"/>
      <c r="I30" s="34"/>
      <c r="J30" s="39"/>
      <c r="K30" s="33"/>
    </row>
    <row r="31" spans="2:11">
      <c r="B31" s="33"/>
      <c r="C31" s="32"/>
      <c r="D31" s="32"/>
      <c r="E31" s="34"/>
      <c r="F31" s="34"/>
      <c r="G31" s="34"/>
      <c r="H31" s="34"/>
      <c r="I31" s="34"/>
      <c r="J31" s="34"/>
      <c r="K31" s="33"/>
    </row>
    <row r="32" spans="2:11" ht="23">
      <c r="B32" s="142" t="s">
        <v>122</v>
      </c>
      <c r="C32" s="142"/>
      <c r="D32" s="142"/>
      <c r="E32" s="142"/>
      <c r="F32" s="142"/>
      <c r="G32" s="142"/>
      <c r="H32" s="142"/>
      <c r="I32" s="142"/>
      <c r="J32" s="142"/>
      <c r="K32" s="33"/>
    </row>
    <row r="33" spans="2:11">
      <c r="B33" s="32"/>
      <c r="C33" s="32"/>
      <c r="D33" s="32"/>
      <c r="E33" s="34"/>
      <c r="F33" s="34"/>
      <c r="G33" s="34"/>
      <c r="H33" s="34"/>
      <c r="I33" s="34"/>
      <c r="J33" s="34"/>
      <c r="K33" s="33"/>
    </row>
    <row r="34" spans="2:11" s="41" customFormat="1" ht="29.15" customHeight="1">
      <c r="B34" s="36" t="s">
        <v>0</v>
      </c>
      <c r="C34" s="140" t="s">
        <v>1</v>
      </c>
      <c r="D34" s="140"/>
      <c r="E34" s="140"/>
      <c r="F34" s="140" t="s">
        <v>2</v>
      </c>
      <c r="G34" s="140"/>
      <c r="H34" s="25" t="s">
        <v>3</v>
      </c>
      <c r="I34" s="25" t="s">
        <v>4</v>
      </c>
      <c r="J34" s="25" t="s">
        <v>123</v>
      </c>
      <c r="K34" s="25" t="s">
        <v>124</v>
      </c>
    </row>
    <row r="35" spans="2:11" s="41" customFormat="1" ht="162" customHeight="1">
      <c r="B35" s="42">
        <v>1</v>
      </c>
      <c r="C35" s="137" t="s">
        <v>183</v>
      </c>
      <c r="D35" s="137"/>
      <c r="E35" s="137"/>
      <c r="F35" s="138" t="s">
        <v>7</v>
      </c>
      <c r="G35" s="138"/>
      <c r="H35" s="43" t="s">
        <v>125</v>
      </c>
      <c r="I35" s="44">
        <v>1</v>
      </c>
      <c r="J35" s="45"/>
      <c r="K35" s="42"/>
    </row>
    <row r="36" spans="2:11" s="41" customFormat="1" ht="209.5" customHeight="1">
      <c r="B36" s="42">
        <v>2</v>
      </c>
      <c r="C36" s="137" t="s">
        <v>184</v>
      </c>
      <c r="D36" s="137"/>
      <c r="E36" s="137"/>
      <c r="F36" s="138" t="s">
        <v>9</v>
      </c>
      <c r="G36" s="138"/>
      <c r="H36" s="42" t="s">
        <v>10</v>
      </c>
      <c r="I36" s="42"/>
      <c r="J36" s="45"/>
      <c r="K36" s="42"/>
    </row>
    <row r="37" spans="2:11" s="41" customFormat="1" ht="236.5" customHeight="1">
      <c r="B37" s="42">
        <v>3</v>
      </c>
      <c r="C37" s="137" t="s">
        <v>185</v>
      </c>
      <c r="D37" s="137"/>
      <c r="E37" s="137"/>
      <c r="F37" s="138" t="s">
        <v>11</v>
      </c>
      <c r="G37" s="138"/>
      <c r="H37" s="42" t="s">
        <v>12</v>
      </c>
      <c r="I37" s="42"/>
      <c r="J37" s="45"/>
      <c r="K37" s="42"/>
    </row>
    <row r="38" spans="2:11" s="41" customFormat="1" ht="195" customHeight="1">
      <c r="B38" s="42">
        <v>4</v>
      </c>
      <c r="C38" s="137" t="s">
        <v>186</v>
      </c>
      <c r="D38" s="137"/>
      <c r="E38" s="137"/>
      <c r="F38" s="138" t="s">
        <v>13</v>
      </c>
      <c r="G38" s="138"/>
      <c r="H38" s="42" t="s">
        <v>14</v>
      </c>
      <c r="I38" s="42"/>
      <c r="J38" s="45"/>
      <c r="K38" s="42"/>
    </row>
    <row r="39" spans="2:11" s="41" customFormat="1" ht="88.4" customHeight="1">
      <c r="B39" s="42">
        <v>5</v>
      </c>
      <c r="C39" s="137" t="s">
        <v>187</v>
      </c>
      <c r="D39" s="137"/>
      <c r="E39" s="137"/>
      <c r="F39" s="138" t="s">
        <v>15</v>
      </c>
      <c r="G39" s="138"/>
      <c r="H39" s="42" t="s">
        <v>10</v>
      </c>
      <c r="I39" s="44">
        <v>0</v>
      </c>
      <c r="J39" s="45"/>
      <c r="K39" s="42"/>
    </row>
    <row r="40" spans="2:11" s="41" customFormat="1" ht="272.5" customHeight="1">
      <c r="B40" s="42">
        <v>6</v>
      </c>
      <c r="C40" s="137" t="s">
        <v>188</v>
      </c>
      <c r="D40" s="137"/>
      <c r="E40" s="137"/>
      <c r="F40" s="138" t="s">
        <v>16</v>
      </c>
      <c r="G40" s="138"/>
      <c r="H40" s="43" t="s">
        <v>17</v>
      </c>
      <c r="I40" s="44"/>
      <c r="J40" s="45"/>
      <c r="K40" s="42"/>
    </row>
    <row r="41" spans="2:11" s="41" customFormat="1" ht="192" customHeight="1">
      <c r="B41" s="42">
        <v>7</v>
      </c>
      <c r="C41" s="137" t="s">
        <v>189</v>
      </c>
      <c r="D41" s="137"/>
      <c r="E41" s="137"/>
      <c r="F41" s="138" t="s">
        <v>18</v>
      </c>
      <c r="G41" s="138"/>
      <c r="H41" s="43" t="s">
        <v>19</v>
      </c>
      <c r="I41" s="42"/>
      <c r="J41" s="45"/>
      <c r="K41" s="42"/>
    </row>
    <row r="42" spans="2:11" s="41" customFormat="1" ht="232.75" customHeight="1">
      <c r="B42" s="42">
        <v>8</v>
      </c>
      <c r="C42" s="137" t="s">
        <v>190</v>
      </c>
      <c r="D42" s="137"/>
      <c r="E42" s="137"/>
      <c r="F42" s="138" t="s">
        <v>182</v>
      </c>
      <c r="G42" s="138"/>
      <c r="H42" s="43" t="s">
        <v>21</v>
      </c>
      <c r="I42" s="42"/>
      <c r="J42" s="45"/>
      <c r="K42" s="42"/>
    </row>
    <row r="43" spans="2:11" s="41" customFormat="1" ht="292.5" customHeight="1">
      <c r="B43" s="42">
        <v>9</v>
      </c>
      <c r="C43" s="137" t="s">
        <v>191</v>
      </c>
      <c r="D43" s="137"/>
      <c r="E43" s="137"/>
      <c r="F43" s="138" t="s">
        <v>22</v>
      </c>
      <c r="G43" s="138"/>
      <c r="H43" s="43" t="s">
        <v>23</v>
      </c>
      <c r="I43" s="42"/>
      <c r="J43" s="45"/>
      <c r="K43" s="42"/>
    </row>
    <row r="44" spans="2:11" s="41" customFormat="1" ht="262.64999999999998" customHeight="1">
      <c r="B44" s="42">
        <v>10</v>
      </c>
      <c r="C44" s="137" t="s">
        <v>192</v>
      </c>
      <c r="D44" s="137"/>
      <c r="E44" s="137"/>
      <c r="F44" s="138" t="s">
        <v>24</v>
      </c>
      <c r="G44" s="138"/>
      <c r="H44" s="43" t="s">
        <v>23</v>
      </c>
      <c r="I44" s="42"/>
      <c r="J44" s="45"/>
      <c r="K44" s="42"/>
    </row>
    <row r="45" spans="2:11" s="41" customFormat="1" ht="249" customHeight="1">
      <c r="B45" s="42">
        <v>11</v>
      </c>
      <c r="C45" s="137" t="s">
        <v>193</v>
      </c>
      <c r="D45" s="137"/>
      <c r="E45" s="137"/>
      <c r="F45" s="138" t="s">
        <v>25</v>
      </c>
      <c r="G45" s="138"/>
      <c r="H45" s="43" t="s">
        <v>23</v>
      </c>
      <c r="I45" s="42"/>
      <c r="J45" s="45"/>
      <c r="K45" s="42"/>
    </row>
    <row r="46" spans="2:11" s="41" customFormat="1" ht="145.65" customHeight="1">
      <c r="B46" s="42">
        <v>12</v>
      </c>
      <c r="C46" s="137" t="s">
        <v>194</v>
      </c>
      <c r="D46" s="137"/>
      <c r="E46" s="137"/>
      <c r="F46" s="138" t="s">
        <v>26</v>
      </c>
      <c r="G46" s="138"/>
      <c r="H46" s="43" t="s">
        <v>23</v>
      </c>
      <c r="I46" s="42"/>
      <c r="J46" s="45"/>
      <c r="K46" s="42"/>
    </row>
    <row r="47" spans="2:11" s="41" customFormat="1" ht="282.64999999999998" customHeight="1">
      <c r="B47" s="42">
        <v>13</v>
      </c>
      <c r="C47" s="137" t="s">
        <v>195</v>
      </c>
      <c r="D47" s="137"/>
      <c r="E47" s="137"/>
      <c r="F47" s="138" t="s">
        <v>27</v>
      </c>
      <c r="G47" s="138"/>
      <c r="H47" s="43" t="s">
        <v>23</v>
      </c>
      <c r="I47" s="42"/>
      <c r="J47" s="45"/>
      <c r="K47" s="42"/>
    </row>
    <row r="48" spans="2:11" s="41" customFormat="1" ht="166.75" customHeight="1">
      <c r="B48" s="42">
        <v>14</v>
      </c>
      <c r="C48" s="137" t="s">
        <v>196</v>
      </c>
      <c r="D48" s="137"/>
      <c r="E48" s="137"/>
      <c r="F48" s="138" t="s">
        <v>28</v>
      </c>
      <c r="G48" s="138"/>
      <c r="H48" s="43" t="s">
        <v>23</v>
      </c>
      <c r="I48" s="42"/>
      <c r="J48" s="45"/>
      <c r="K48" s="42"/>
    </row>
    <row r="49" spans="2:11" s="41" customFormat="1" ht="270.64999999999998" customHeight="1">
      <c r="B49" s="42">
        <v>15</v>
      </c>
      <c r="C49" s="137" t="s">
        <v>197</v>
      </c>
      <c r="D49" s="137"/>
      <c r="E49" s="137"/>
      <c r="F49" s="138" t="s">
        <v>29</v>
      </c>
      <c r="G49" s="138"/>
      <c r="H49" s="42" t="s">
        <v>10</v>
      </c>
      <c r="I49" s="42"/>
      <c r="J49" s="45"/>
      <c r="K49" s="42"/>
    </row>
    <row r="50" spans="2:11" s="41" customFormat="1" ht="200.5" customHeight="1">
      <c r="B50" s="42">
        <v>16</v>
      </c>
      <c r="C50" s="137" t="s">
        <v>198</v>
      </c>
      <c r="D50" s="137"/>
      <c r="E50" s="137"/>
      <c r="F50" s="138" t="s">
        <v>30</v>
      </c>
      <c r="G50" s="138"/>
      <c r="H50" s="42"/>
      <c r="I50" s="42"/>
      <c r="J50" s="45"/>
      <c r="K50" s="42"/>
    </row>
    <row r="51" spans="2:11" s="41" customFormat="1" ht="52.75" customHeight="1">
      <c r="B51" s="42">
        <v>17</v>
      </c>
      <c r="C51" s="143" t="s">
        <v>126</v>
      </c>
      <c r="D51" s="143"/>
      <c r="E51" s="143"/>
      <c r="F51" s="138" t="s">
        <v>127</v>
      </c>
      <c r="G51" s="138"/>
      <c r="H51" s="46"/>
      <c r="I51" s="42"/>
      <c r="J51" s="45"/>
      <c r="K51" s="42"/>
    </row>
    <row r="52" spans="2:11" s="41" customFormat="1" ht="87" customHeight="1">
      <c r="B52" s="42">
        <v>18</v>
      </c>
      <c r="C52" s="137" t="s">
        <v>199</v>
      </c>
      <c r="D52" s="137"/>
      <c r="E52" s="137"/>
      <c r="F52" s="138" t="s">
        <v>31</v>
      </c>
      <c r="G52" s="138"/>
      <c r="H52" s="42" t="s">
        <v>10</v>
      </c>
      <c r="I52" s="42"/>
      <c r="J52" s="45"/>
      <c r="K52" s="42"/>
    </row>
    <row r="53" spans="2:11" s="41" customFormat="1" ht="163.4" customHeight="1">
      <c r="B53" s="42">
        <v>19</v>
      </c>
      <c r="C53" s="137" t="s">
        <v>200</v>
      </c>
      <c r="D53" s="137"/>
      <c r="E53" s="137"/>
      <c r="F53" s="138" t="s">
        <v>32</v>
      </c>
      <c r="G53" s="138"/>
      <c r="H53" s="42" t="s">
        <v>10</v>
      </c>
      <c r="I53" s="44"/>
      <c r="J53" s="45"/>
      <c r="K53" s="32"/>
    </row>
    <row r="54" spans="2:11" s="41" customFormat="1" ht="122.4" customHeight="1">
      <c r="B54" s="42">
        <v>20</v>
      </c>
      <c r="C54" s="137" t="s">
        <v>201</v>
      </c>
      <c r="D54" s="137"/>
      <c r="E54" s="137"/>
      <c r="F54" s="138" t="s">
        <v>33</v>
      </c>
      <c r="G54" s="138"/>
      <c r="H54" s="42" t="s">
        <v>10</v>
      </c>
      <c r="I54" s="44">
        <v>0</v>
      </c>
      <c r="J54" s="45"/>
      <c r="K54" s="42"/>
    </row>
    <row r="55" spans="2:11" s="41" customFormat="1" ht="103.75" customHeight="1">
      <c r="B55" s="42">
        <v>21</v>
      </c>
      <c r="C55" s="137" t="s">
        <v>202</v>
      </c>
      <c r="D55" s="137"/>
      <c r="E55" s="137"/>
      <c r="F55" s="138" t="s">
        <v>34</v>
      </c>
      <c r="G55" s="138"/>
      <c r="H55" s="42" t="s">
        <v>10</v>
      </c>
      <c r="I55" s="44">
        <f>+J106</f>
        <v>0</v>
      </c>
      <c r="J55" s="45"/>
      <c r="K55" s="42"/>
    </row>
    <row r="56" spans="2:11" s="41" customFormat="1" ht="214.75" customHeight="1">
      <c r="B56" s="42">
        <v>22</v>
      </c>
      <c r="C56" s="137" t="s">
        <v>203</v>
      </c>
      <c r="D56" s="137"/>
      <c r="E56" s="137"/>
      <c r="F56" s="138" t="s">
        <v>35</v>
      </c>
      <c r="G56" s="138"/>
      <c r="H56" s="42" t="s">
        <v>10</v>
      </c>
      <c r="I56" s="44">
        <f>+J97</f>
        <v>0</v>
      </c>
      <c r="J56" s="45"/>
      <c r="K56" s="42"/>
    </row>
    <row r="57" spans="2:11" s="41" customFormat="1" ht="32.15" customHeight="1">
      <c r="B57" s="42">
        <v>23</v>
      </c>
      <c r="C57" s="143" t="s">
        <v>128</v>
      </c>
      <c r="D57" s="143"/>
      <c r="E57" s="143"/>
      <c r="F57" s="138"/>
      <c r="G57" s="138"/>
      <c r="H57" s="35"/>
      <c r="I57" s="42"/>
      <c r="J57" s="45"/>
      <c r="K57" s="42"/>
    </row>
    <row r="58" spans="2:11" s="41" customFormat="1" ht="64.400000000000006" customHeight="1">
      <c r="B58" s="42">
        <v>24</v>
      </c>
      <c r="C58" s="137" t="s">
        <v>204</v>
      </c>
      <c r="D58" s="137"/>
      <c r="E58" s="137"/>
      <c r="F58" s="138" t="s">
        <v>36</v>
      </c>
      <c r="G58" s="138"/>
      <c r="H58" s="42"/>
      <c r="I58" s="42"/>
      <c r="J58" s="45"/>
      <c r="K58" s="33"/>
    </row>
    <row r="59" spans="2:11" s="41" customFormat="1" ht="102.65" customHeight="1">
      <c r="B59" s="42">
        <v>25</v>
      </c>
      <c r="C59" s="137" t="s">
        <v>205</v>
      </c>
      <c r="D59" s="137"/>
      <c r="E59" s="137"/>
      <c r="F59" s="138" t="s">
        <v>37</v>
      </c>
      <c r="G59" s="138"/>
      <c r="H59" s="43" t="s">
        <v>23</v>
      </c>
      <c r="I59" s="44"/>
      <c r="J59" s="45"/>
      <c r="K59" s="32"/>
    </row>
    <row r="60" spans="2:11" s="41" customFormat="1" ht="216.65" customHeight="1">
      <c r="B60" s="42">
        <v>26</v>
      </c>
      <c r="C60" s="137" t="s">
        <v>206</v>
      </c>
      <c r="D60" s="137"/>
      <c r="E60" s="137"/>
      <c r="F60" s="138" t="s">
        <v>38</v>
      </c>
      <c r="G60" s="138"/>
      <c r="H60" s="43" t="s">
        <v>23</v>
      </c>
      <c r="I60" s="44">
        <v>0</v>
      </c>
      <c r="J60" s="45"/>
      <c r="K60" s="42"/>
    </row>
    <row r="61" spans="2:11" s="41" customFormat="1" ht="180.65" customHeight="1">
      <c r="B61" s="42">
        <v>27</v>
      </c>
      <c r="C61" s="137" t="s">
        <v>207</v>
      </c>
      <c r="D61" s="137"/>
      <c r="E61" s="137"/>
      <c r="F61" s="138" t="s">
        <v>39</v>
      </c>
      <c r="G61" s="138"/>
      <c r="H61" s="43" t="s">
        <v>23</v>
      </c>
      <c r="I61" s="42">
        <v>0</v>
      </c>
      <c r="J61" s="45"/>
      <c r="K61" s="42"/>
    </row>
    <row r="62" spans="2:11" s="41" customFormat="1" ht="153" customHeight="1">
      <c r="B62" s="42">
        <v>28</v>
      </c>
      <c r="C62" s="137" t="s">
        <v>40</v>
      </c>
      <c r="D62" s="137"/>
      <c r="E62" s="137"/>
      <c r="F62" s="138" t="s">
        <v>41</v>
      </c>
      <c r="G62" s="138"/>
      <c r="H62" s="43" t="s">
        <v>10</v>
      </c>
      <c r="I62" s="42"/>
      <c r="J62" s="45"/>
      <c r="K62" s="42"/>
    </row>
    <row r="63" spans="2:11" s="41" customFormat="1" ht="111.65" customHeight="1">
      <c r="B63" s="42">
        <v>29</v>
      </c>
      <c r="C63" s="137" t="s">
        <v>208</v>
      </c>
      <c r="D63" s="137"/>
      <c r="E63" s="137"/>
      <c r="F63" s="138" t="s">
        <v>42</v>
      </c>
      <c r="G63" s="138"/>
      <c r="H63" s="43" t="s">
        <v>10</v>
      </c>
      <c r="I63" s="44"/>
      <c r="J63" s="45"/>
      <c r="K63" s="42"/>
    </row>
    <row r="64" spans="2:11" s="41" customFormat="1" ht="241.75" customHeight="1">
      <c r="B64" s="42">
        <v>30</v>
      </c>
      <c r="C64" s="137" t="s">
        <v>209</v>
      </c>
      <c r="D64" s="137"/>
      <c r="E64" s="137"/>
      <c r="F64" s="138" t="s">
        <v>43</v>
      </c>
      <c r="G64" s="138"/>
      <c r="H64" s="43" t="s">
        <v>23</v>
      </c>
      <c r="I64" s="44"/>
      <c r="J64" s="45"/>
      <c r="K64" s="42"/>
    </row>
    <row r="65" spans="2:11" s="41" customFormat="1" ht="249" customHeight="1">
      <c r="B65" s="42">
        <v>31</v>
      </c>
      <c r="C65" s="137" t="s">
        <v>129</v>
      </c>
      <c r="D65" s="137"/>
      <c r="E65" s="137"/>
      <c r="F65" s="138" t="s">
        <v>44</v>
      </c>
      <c r="G65" s="138"/>
      <c r="H65" s="43" t="s">
        <v>45</v>
      </c>
      <c r="I65" s="44"/>
      <c r="J65" s="45"/>
      <c r="K65" s="42"/>
    </row>
    <row r="66" spans="2:11" s="41" customFormat="1" ht="138" customHeight="1">
      <c r="B66" s="42">
        <v>32</v>
      </c>
      <c r="C66" s="137" t="s">
        <v>210</v>
      </c>
      <c r="D66" s="137"/>
      <c r="E66" s="137"/>
      <c r="F66" s="138" t="s">
        <v>46</v>
      </c>
      <c r="G66" s="138"/>
      <c r="H66" s="43" t="s">
        <v>47</v>
      </c>
      <c r="I66" s="44"/>
      <c r="J66" s="45"/>
      <c r="K66" s="42"/>
    </row>
    <row r="67" spans="2:11" s="41" customFormat="1" ht="166.75" customHeight="1">
      <c r="B67" s="42">
        <v>33</v>
      </c>
      <c r="C67" s="137" t="s">
        <v>211</v>
      </c>
      <c r="D67" s="137"/>
      <c r="E67" s="137"/>
      <c r="F67" s="138" t="s">
        <v>48</v>
      </c>
      <c r="G67" s="138"/>
      <c r="H67" s="43" t="s">
        <v>45</v>
      </c>
      <c r="I67" s="44"/>
      <c r="J67" s="45"/>
      <c r="K67" s="42"/>
    </row>
    <row r="68" spans="2:11" s="41" customFormat="1" ht="165" customHeight="1">
      <c r="B68" s="42">
        <v>34</v>
      </c>
      <c r="C68" s="137" t="s">
        <v>212</v>
      </c>
      <c r="D68" s="137"/>
      <c r="E68" s="137"/>
      <c r="F68" s="138" t="s">
        <v>49</v>
      </c>
      <c r="G68" s="138"/>
      <c r="H68" s="43" t="s">
        <v>21</v>
      </c>
      <c r="I68" s="42"/>
      <c r="J68" s="45"/>
      <c r="K68" s="42"/>
    </row>
    <row r="69" spans="2:11" s="41" customFormat="1" ht="409.5" customHeight="1">
      <c r="B69" s="42">
        <v>35</v>
      </c>
      <c r="C69" s="137" t="s">
        <v>213</v>
      </c>
      <c r="D69" s="137"/>
      <c r="E69" s="137"/>
      <c r="F69" s="138" t="s">
        <v>50</v>
      </c>
      <c r="G69" s="138"/>
      <c r="H69" s="43" t="s">
        <v>17</v>
      </c>
      <c r="I69" s="42"/>
      <c r="J69" s="45"/>
      <c r="K69" s="42"/>
    </row>
    <row r="70" spans="2:11" s="41" customFormat="1" ht="201" customHeight="1">
      <c r="B70" s="42">
        <v>36</v>
      </c>
      <c r="C70" s="137" t="s">
        <v>214</v>
      </c>
      <c r="D70" s="137"/>
      <c r="E70" s="137"/>
      <c r="F70" s="138" t="s">
        <v>51</v>
      </c>
      <c r="G70" s="138"/>
      <c r="H70" s="42" t="s">
        <v>14</v>
      </c>
      <c r="I70" s="42"/>
      <c r="J70" s="45"/>
      <c r="K70" s="42"/>
    </row>
    <row r="71" spans="2:11" s="41" customFormat="1" ht="201" customHeight="1">
      <c r="B71" s="42">
        <v>37</v>
      </c>
      <c r="C71" s="137" t="s">
        <v>215</v>
      </c>
      <c r="D71" s="137"/>
      <c r="E71" s="137"/>
      <c r="F71" s="138" t="s">
        <v>52</v>
      </c>
      <c r="G71" s="138"/>
      <c r="H71" s="42" t="s">
        <v>14</v>
      </c>
      <c r="I71" s="42"/>
      <c r="J71" s="45"/>
      <c r="K71" s="42"/>
    </row>
    <row r="72" spans="2:11" s="41" customFormat="1" ht="141" customHeight="1">
      <c r="B72" s="42">
        <v>38</v>
      </c>
      <c r="C72" s="137" t="s">
        <v>53</v>
      </c>
      <c r="D72" s="137"/>
      <c r="E72" s="137"/>
      <c r="F72" s="144" t="s">
        <v>54</v>
      </c>
      <c r="G72" s="144"/>
      <c r="H72" s="42" t="s">
        <v>14</v>
      </c>
      <c r="I72" s="39"/>
      <c r="J72" s="45"/>
      <c r="K72" s="42"/>
    </row>
    <row r="73" spans="2:11" s="41" customFormat="1" ht="228.65" customHeight="1">
      <c r="B73" s="42">
        <v>39</v>
      </c>
      <c r="C73" s="137" t="s">
        <v>55</v>
      </c>
      <c r="D73" s="137"/>
      <c r="E73" s="137"/>
      <c r="F73" s="144" t="s">
        <v>56</v>
      </c>
      <c r="G73" s="144"/>
      <c r="H73" s="42" t="s">
        <v>14</v>
      </c>
      <c r="I73" s="39"/>
      <c r="J73" s="45"/>
      <c r="K73" s="42"/>
    </row>
    <row r="74" spans="2:11" s="41" customFormat="1" ht="228.65" customHeight="1">
      <c r="B74" s="42">
        <v>40</v>
      </c>
      <c r="C74" s="145" t="s">
        <v>130</v>
      </c>
      <c r="D74" s="145"/>
      <c r="E74" s="145"/>
      <c r="F74" s="144" t="s">
        <v>58</v>
      </c>
      <c r="G74" s="144"/>
      <c r="H74" s="42" t="s">
        <v>59</v>
      </c>
      <c r="I74" s="39"/>
      <c r="J74" s="45"/>
      <c r="K74" s="42"/>
    </row>
    <row r="75" spans="2:11" s="41" customFormat="1" ht="228.65" customHeight="1">
      <c r="B75" s="42">
        <v>41</v>
      </c>
      <c r="C75" s="137" t="s">
        <v>60</v>
      </c>
      <c r="D75" s="137"/>
      <c r="E75" s="137"/>
      <c r="F75" s="138" t="s">
        <v>61</v>
      </c>
      <c r="G75" s="138"/>
      <c r="H75" s="32" t="s">
        <v>62</v>
      </c>
      <c r="I75" s="42"/>
      <c r="J75" s="45"/>
      <c r="K75" s="42"/>
    </row>
    <row r="76" spans="2:11" s="41" customFormat="1" ht="201" customHeight="1">
      <c r="B76" s="42">
        <v>42</v>
      </c>
      <c r="C76" s="145" t="s">
        <v>63</v>
      </c>
      <c r="D76" s="145"/>
      <c r="E76" s="145"/>
      <c r="F76" s="138" t="s">
        <v>64</v>
      </c>
      <c r="G76" s="138"/>
      <c r="H76" s="32" t="s">
        <v>62</v>
      </c>
      <c r="I76" s="42"/>
      <c r="J76" s="45"/>
      <c r="K76" s="42"/>
    </row>
    <row r="77" spans="2:11" s="41" customFormat="1" ht="145.65" customHeight="1">
      <c r="B77" s="42">
        <v>43</v>
      </c>
      <c r="C77" s="137" t="s">
        <v>131</v>
      </c>
      <c r="D77" s="137"/>
      <c r="E77" s="137"/>
      <c r="F77" s="138" t="s">
        <v>64</v>
      </c>
      <c r="G77" s="138"/>
      <c r="H77" s="32" t="s">
        <v>23</v>
      </c>
      <c r="I77" s="42"/>
      <c r="J77" s="45"/>
      <c r="K77" s="42"/>
    </row>
    <row r="78" spans="2:11" s="41" customFormat="1" ht="161.5" customHeight="1">
      <c r="B78" s="42">
        <v>44</v>
      </c>
      <c r="C78" s="137" t="s">
        <v>132</v>
      </c>
      <c r="D78" s="137"/>
      <c r="E78" s="137"/>
      <c r="F78" s="138" t="s">
        <v>67</v>
      </c>
      <c r="G78" s="138"/>
      <c r="H78" s="32" t="s">
        <v>14</v>
      </c>
      <c r="I78" s="42"/>
      <c r="J78" s="45"/>
      <c r="K78" s="42"/>
    </row>
    <row r="79" spans="2:11" s="41" customFormat="1" ht="161.5" customHeight="1">
      <c r="B79" s="42">
        <v>45</v>
      </c>
      <c r="C79" s="137" t="s">
        <v>72</v>
      </c>
      <c r="D79" s="137"/>
      <c r="E79" s="137"/>
      <c r="F79" s="138" t="s">
        <v>73</v>
      </c>
      <c r="G79" s="138"/>
      <c r="H79" s="32" t="s">
        <v>68</v>
      </c>
      <c r="I79" s="44">
        <f>+J111</f>
        <v>0</v>
      </c>
      <c r="J79" s="45"/>
      <c r="K79" s="42"/>
    </row>
    <row r="80" spans="2:11" s="41" customFormat="1" ht="136.4" customHeight="1">
      <c r="B80" s="42">
        <v>46</v>
      </c>
      <c r="C80" s="137" t="s">
        <v>133</v>
      </c>
      <c r="D80" s="137"/>
      <c r="E80" s="137"/>
      <c r="F80" s="138" t="s">
        <v>93</v>
      </c>
      <c r="G80" s="138"/>
      <c r="H80" s="32" t="s">
        <v>14</v>
      </c>
      <c r="I80" s="44">
        <f>+J103</f>
        <v>0</v>
      </c>
      <c r="J80" s="45"/>
      <c r="K80" s="42"/>
    </row>
    <row r="81" spans="2:11" s="41" customFormat="1" ht="168" customHeight="1">
      <c r="B81" s="42">
        <v>47</v>
      </c>
      <c r="C81" s="137" t="s">
        <v>76</v>
      </c>
      <c r="D81" s="137"/>
      <c r="E81" s="137"/>
      <c r="F81" s="138" t="s">
        <v>77</v>
      </c>
      <c r="G81" s="138"/>
      <c r="H81" s="32" t="s">
        <v>59</v>
      </c>
      <c r="I81" s="44"/>
      <c r="J81" s="45"/>
      <c r="K81" s="42">
        <v>0</v>
      </c>
    </row>
    <row r="82" spans="2:11" s="41" customFormat="1" ht="176.4" customHeight="1">
      <c r="B82" s="42">
        <v>48</v>
      </c>
      <c r="C82" s="137" t="s">
        <v>134</v>
      </c>
      <c r="D82" s="137"/>
      <c r="E82" s="137"/>
      <c r="F82" s="146" t="s">
        <v>70</v>
      </c>
      <c r="G82" s="147"/>
      <c r="H82" s="31" t="s">
        <v>135</v>
      </c>
      <c r="I82" s="47"/>
      <c r="J82" s="47"/>
      <c r="K82" s="47"/>
    </row>
    <row r="83" spans="2:11" s="41" customFormat="1" ht="162.65" customHeight="1">
      <c r="B83" s="42">
        <v>49</v>
      </c>
      <c r="C83" s="145" t="s">
        <v>74</v>
      </c>
      <c r="D83" s="145"/>
      <c r="E83" s="145"/>
      <c r="F83" s="146" t="s">
        <v>136</v>
      </c>
      <c r="G83" s="147"/>
      <c r="H83" s="31" t="s">
        <v>12</v>
      </c>
      <c r="I83" s="31"/>
      <c r="J83" s="31"/>
      <c r="K83" s="31"/>
    </row>
    <row r="84" spans="2:11" s="41" customFormat="1" ht="196.4" customHeight="1">
      <c r="B84" s="42">
        <v>50</v>
      </c>
      <c r="C84" s="145" t="s">
        <v>82</v>
      </c>
      <c r="D84" s="145"/>
      <c r="E84" s="145"/>
      <c r="F84" s="146" t="s">
        <v>95</v>
      </c>
      <c r="G84" s="147"/>
      <c r="H84" s="31" t="s">
        <v>135</v>
      </c>
      <c r="I84" s="31"/>
      <c r="J84" s="31"/>
      <c r="K84" s="31"/>
    </row>
    <row r="85" spans="2:11" s="41" customFormat="1" ht="23">
      <c r="B85" s="149" t="s">
        <v>137</v>
      </c>
      <c r="C85" s="150"/>
      <c r="D85" s="151"/>
      <c r="E85" s="48" t="s">
        <v>138</v>
      </c>
      <c r="F85" s="48"/>
      <c r="G85" s="48" t="s">
        <v>139</v>
      </c>
      <c r="H85" s="48" t="s">
        <v>140</v>
      </c>
      <c r="I85" s="46" t="s">
        <v>141</v>
      </c>
      <c r="J85" s="48" t="s">
        <v>4</v>
      </c>
      <c r="K85" s="48" t="s">
        <v>3</v>
      </c>
    </row>
    <row r="86" spans="2:11" s="41" customFormat="1" ht="23">
      <c r="B86" s="46"/>
      <c r="C86" s="46"/>
      <c r="D86" s="46"/>
      <c r="E86" s="48"/>
      <c r="F86" s="48"/>
      <c r="G86" s="48"/>
      <c r="H86" s="48"/>
      <c r="I86" s="46"/>
      <c r="J86" s="48"/>
      <c r="K86" s="48"/>
    </row>
    <row r="87" spans="2:11" s="41" customFormat="1" ht="14.4" customHeight="1">
      <c r="B87" s="49"/>
      <c r="C87" s="46"/>
      <c r="D87" s="46"/>
      <c r="E87" s="48"/>
      <c r="F87" s="48"/>
      <c r="G87" s="48"/>
      <c r="H87" s="48"/>
      <c r="I87" s="46"/>
      <c r="J87" s="48"/>
      <c r="K87" s="48"/>
    </row>
    <row r="88" spans="2:11" s="41" customFormat="1" ht="23">
      <c r="B88" s="143" t="s">
        <v>142</v>
      </c>
      <c r="C88" s="143"/>
      <c r="D88" s="143"/>
      <c r="E88" s="143"/>
      <c r="F88" s="50"/>
      <c r="G88" s="50"/>
      <c r="H88" s="50"/>
      <c r="I88" s="43"/>
      <c r="J88" s="49"/>
      <c r="K88" s="48"/>
    </row>
    <row r="89" spans="2:11" s="41" customFormat="1" ht="23">
      <c r="B89" s="148" t="s">
        <v>120</v>
      </c>
      <c r="C89" s="148"/>
      <c r="D89" s="148"/>
      <c r="E89" s="46">
        <v>0</v>
      </c>
      <c r="F89" s="50"/>
      <c r="G89" s="43"/>
      <c r="H89" s="43"/>
      <c r="I89" s="51"/>
      <c r="J89" s="52">
        <f>I89*H89*G89*E89</f>
        <v>0</v>
      </c>
      <c r="K89" s="48"/>
    </row>
    <row r="90" spans="2:11" s="41" customFormat="1" ht="23">
      <c r="B90" s="152" t="s">
        <v>143</v>
      </c>
      <c r="C90" s="152"/>
      <c r="D90" s="152"/>
      <c r="E90" s="40"/>
      <c r="F90" s="50"/>
      <c r="G90" s="50"/>
      <c r="H90" s="50"/>
      <c r="I90" s="51"/>
      <c r="J90" s="52">
        <f>SUM(J89:J89)</f>
        <v>0</v>
      </c>
      <c r="K90" s="43" t="s">
        <v>17</v>
      </c>
    </row>
    <row r="91" spans="2:11" s="41" customFormat="1" ht="23">
      <c r="B91" s="43"/>
      <c r="C91" s="53"/>
      <c r="D91" s="43"/>
      <c r="E91" s="40"/>
      <c r="F91" s="50"/>
      <c r="G91" s="50"/>
      <c r="H91" s="50"/>
      <c r="I91" s="51"/>
      <c r="J91" s="43"/>
      <c r="K91" s="43"/>
    </row>
    <row r="92" spans="2:11" s="41" customFormat="1">
      <c r="B92" s="33"/>
      <c r="C92" s="32"/>
      <c r="D92" s="32"/>
      <c r="E92" s="34"/>
      <c r="F92" s="34"/>
      <c r="G92" s="34"/>
      <c r="H92" s="34"/>
      <c r="I92" s="32"/>
      <c r="J92" s="34"/>
      <c r="K92" s="33"/>
    </row>
    <row r="93" spans="2:11" s="41" customFormat="1">
      <c r="B93" s="155" t="s">
        <v>340</v>
      </c>
      <c r="C93" s="155"/>
      <c r="D93" s="155"/>
      <c r="E93" s="54"/>
      <c r="F93" s="54"/>
      <c r="G93" s="34"/>
      <c r="H93" s="34"/>
      <c r="I93" s="32"/>
      <c r="J93" s="34"/>
      <c r="K93" s="33"/>
    </row>
    <row r="94" spans="2:11" s="41" customFormat="1">
      <c r="B94" s="154" t="s">
        <v>144</v>
      </c>
      <c r="C94" s="154"/>
      <c r="D94" s="154"/>
      <c r="E94" s="55"/>
      <c r="F94" s="55"/>
      <c r="G94" s="34"/>
      <c r="H94" s="34"/>
      <c r="I94" s="32"/>
      <c r="J94" s="56">
        <f>+J21</f>
        <v>0</v>
      </c>
      <c r="K94" s="33"/>
    </row>
    <row r="95" spans="2:11" s="41" customFormat="1">
      <c r="B95" s="154" t="s">
        <v>145</v>
      </c>
      <c r="C95" s="154"/>
      <c r="D95" s="154"/>
      <c r="E95" s="55"/>
      <c r="F95" s="55"/>
      <c r="G95" s="34"/>
      <c r="H95" s="34"/>
      <c r="I95" s="32"/>
      <c r="J95" s="56">
        <v>0</v>
      </c>
      <c r="K95" s="33"/>
    </row>
    <row r="96" spans="2:11" s="41" customFormat="1">
      <c r="B96" s="153" t="s">
        <v>143</v>
      </c>
      <c r="C96" s="153"/>
      <c r="D96" s="153"/>
      <c r="E96" s="55"/>
      <c r="F96" s="55"/>
      <c r="G96" s="34"/>
      <c r="H96" s="34"/>
      <c r="I96" s="32"/>
      <c r="J96" s="56">
        <f>SUM(J94:J95)</f>
        <v>0</v>
      </c>
      <c r="K96" s="32"/>
    </row>
    <row r="97" spans="1:30" s="41" customFormat="1">
      <c r="B97" s="153" t="s">
        <v>143</v>
      </c>
      <c r="C97" s="153"/>
      <c r="D97" s="153"/>
      <c r="E97" s="55"/>
      <c r="F97" s="55"/>
      <c r="G97" s="34"/>
      <c r="H97" s="34"/>
      <c r="I97" s="32"/>
      <c r="J97" s="56">
        <f>ROUND(J96,0)</f>
        <v>0</v>
      </c>
      <c r="K97" s="32" t="s">
        <v>10</v>
      </c>
    </row>
    <row r="98" spans="1:30" s="41" customFormat="1">
      <c r="B98" s="155"/>
      <c r="C98" s="155"/>
      <c r="D98" s="155"/>
      <c r="E98" s="24"/>
      <c r="F98" s="34"/>
      <c r="G98" s="34"/>
      <c r="H98" s="34"/>
      <c r="I98" s="39"/>
      <c r="J98" s="32"/>
      <c r="K98" s="32"/>
    </row>
    <row r="99" spans="1:30" s="41" customFormat="1">
      <c r="B99" s="155" t="s">
        <v>309</v>
      </c>
      <c r="C99" s="155"/>
      <c r="D99" s="155"/>
      <c r="E99" s="54"/>
      <c r="F99" s="54"/>
      <c r="G99" s="34"/>
      <c r="H99" s="34"/>
      <c r="I99" s="32"/>
      <c r="J99" s="34"/>
      <c r="K99" s="33"/>
    </row>
    <row r="100" spans="1:30" s="41" customFormat="1">
      <c r="B100" s="154" t="s">
        <v>144</v>
      </c>
      <c r="C100" s="154"/>
      <c r="D100" s="154"/>
      <c r="E100" s="55"/>
      <c r="F100" s="55"/>
      <c r="G100" s="34"/>
      <c r="H100" s="34"/>
      <c r="I100" s="32"/>
      <c r="J100" s="56">
        <f>+J22</f>
        <v>0</v>
      </c>
      <c r="K100" s="33"/>
    </row>
    <row r="101" spans="1:30" s="41" customFormat="1">
      <c r="B101" s="154" t="s">
        <v>145</v>
      </c>
      <c r="C101" s="154"/>
      <c r="D101" s="154"/>
      <c r="E101" s="55"/>
      <c r="F101" s="55"/>
      <c r="G101" s="34"/>
      <c r="H101" s="34"/>
      <c r="I101" s="32"/>
      <c r="J101" s="56">
        <f>+J100*0.1</f>
        <v>0</v>
      </c>
      <c r="K101" s="33"/>
    </row>
    <row r="102" spans="1:30" s="41" customFormat="1">
      <c r="B102" s="153" t="s">
        <v>143</v>
      </c>
      <c r="C102" s="153"/>
      <c r="D102" s="153"/>
      <c r="E102" s="55"/>
      <c r="F102" s="55"/>
      <c r="G102" s="34"/>
      <c r="H102" s="34"/>
      <c r="I102" s="32"/>
      <c r="J102" s="56">
        <f>SUM(J100:J101)</f>
        <v>0</v>
      </c>
      <c r="K102" s="32"/>
    </row>
    <row r="103" spans="1:30" s="41" customFormat="1">
      <c r="B103" s="153" t="s">
        <v>143</v>
      </c>
      <c r="C103" s="153"/>
      <c r="D103" s="153"/>
      <c r="E103" s="55"/>
      <c r="F103" s="55"/>
      <c r="G103" s="34"/>
      <c r="H103" s="34"/>
      <c r="I103" s="32"/>
      <c r="J103" s="56">
        <f>ROUND(J102,0)</f>
        <v>0</v>
      </c>
      <c r="K103" s="32" t="s">
        <v>21</v>
      </c>
    </row>
    <row r="104" spans="1:30" s="41" customFormat="1">
      <c r="B104" s="154"/>
      <c r="C104" s="154"/>
      <c r="D104" s="154"/>
      <c r="E104" s="24"/>
      <c r="F104" s="24"/>
      <c r="G104" s="34"/>
      <c r="H104" s="34"/>
      <c r="I104" s="32"/>
      <c r="J104" s="56"/>
    </row>
    <row r="105" spans="1:30" s="41" customFormat="1">
      <c r="B105" s="154"/>
      <c r="C105" s="154"/>
      <c r="D105" s="154"/>
      <c r="E105" s="24"/>
      <c r="F105" s="24"/>
      <c r="G105" s="141"/>
      <c r="H105" s="141"/>
      <c r="I105" s="141"/>
      <c r="J105" s="56"/>
      <c r="K105" s="33"/>
    </row>
    <row r="106" spans="1:30" s="41" customFormat="1">
      <c r="B106" s="154"/>
      <c r="C106" s="154"/>
      <c r="D106" s="154"/>
      <c r="E106" s="54"/>
      <c r="F106" s="54"/>
      <c r="G106" s="54"/>
      <c r="H106" s="34"/>
      <c r="I106" s="32"/>
      <c r="J106" s="56"/>
      <c r="K106" s="33"/>
    </row>
    <row r="107" spans="1:30">
      <c r="B107" s="33"/>
      <c r="C107" s="32"/>
      <c r="D107" s="32"/>
      <c r="E107" s="34"/>
      <c r="F107" s="34"/>
      <c r="G107" s="34"/>
      <c r="H107" s="34"/>
      <c r="I107" s="32"/>
      <c r="J107" s="34"/>
      <c r="K107" s="34"/>
    </row>
    <row r="108" spans="1:30">
      <c r="B108" s="155"/>
      <c r="C108" s="155"/>
      <c r="D108" s="155"/>
      <c r="E108" s="24"/>
      <c r="F108" s="24"/>
      <c r="G108" s="34"/>
      <c r="H108" s="34"/>
      <c r="I108" s="32"/>
      <c r="J108" s="34"/>
      <c r="K108" s="34"/>
    </row>
    <row r="109" spans="1:30">
      <c r="B109" s="154"/>
      <c r="C109" s="154"/>
      <c r="D109" s="154"/>
      <c r="E109" s="24"/>
      <c r="F109" s="24"/>
      <c r="G109" s="141"/>
      <c r="H109" s="141"/>
      <c r="I109" s="141"/>
      <c r="J109" s="56"/>
      <c r="K109" s="32"/>
    </row>
    <row r="110" spans="1:30" s="34" customFormat="1">
      <c r="A110" s="58"/>
      <c r="B110" s="33"/>
      <c r="C110" s="32"/>
      <c r="D110" s="32"/>
      <c r="I110" s="32"/>
      <c r="J110" s="56"/>
      <c r="L110" s="23"/>
      <c r="M110" s="23"/>
      <c r="N110" s="23"/>
      <c r="O110" s="23"/>
      <c r="P110" s="23"/>
      <c r="Q110" s="23"/>
      <c r="R110" s="23"/>
      <c r="S110" s="23"/>
      <c r="T110" s="23"/>
      <c r="U110" s="23"/>
      <c r="V110" s="23"/>
      <c r="W110" s="23"/>
      <c r="X110" s="23"/>
      <c r="Y110" s="23"/>
      <c r="Z110" s="23"/>
      <c r="AA110" s="23"/>
      <c r="AB110" s="23"/>
      <c r="AC110" s="23"/>
      <c r="AD110" s="23"/>
    </row>
    <row r="111" spans="1:30" s="34" customFormat="1">
      <c r="A111" s="58"/>
      <c r="B111" s="33"/>
      <c r="C111" s="32"/>
      <c r="D111" s="32"/>
      <c r="I111" s="32"/>
      <c r="J111" s="56"/>
      <c r="K111" s="32"/>
      <c r="L111" s="23"/>
      <c r="M111" s="23"/>
      <c r="N111" s="23"/>
      <c r="O111" s="23"/>
      <c r="P111" s="23"/>
      <c r="Q111" s="23"/>
      <c r="R111" s="23"/>
      <c r="S111" s="23"/>
      <c r="T111" s="23"/>
      <c r="U111" s="23"/>
      <c r="V111" s="23"/>
      <c r="W111" s="23"/>
      <c r="X111" s="23"/>
      <c r="Y111" s="23"/>
      <c r="Z111" s="23"/>
      <c r="AA111" s="23"/>
      <c r="AB111" s="23"/>
      <c r="AC111" s="23"/>
      <c r="AD111" s="23"/>
    </row>
    <row r="112" spans="1:30">
      <c r="J112" s="56"/>
    </row>
  </sheetData>
  <mergeCells count="137">
    <mergeCell ref="B109:D109"/>
    <mergeCell ref="G109:I109"/>
    <mergeCell ref="B103:D103"/>
    <mergeCell ref="B104:D104"/>
    <mergeCell ref="B105:D105"/>
    <mergeCell ref="G105:I105"/>
    <mergeCell ref="B106:D106"/>
    <mergeCell ref="B108:D108"/>
    <mergeCell ref="B97:D97"/>
    <mergeCell ref="B98:D98"/>
    <mergeCell ref="B99:D99"/>
    <mergeCell ref="B100:D100"/>
    <mergeCell ref="B101:D101"/>
    <mergeCell ref="B102:D102"/>
    <mergeCell ref="B89:D89"/>
    <mergeCell ref="B90:D90"/>
    <mergeCell ref="B93:D93"/>
    <mergeCell ref="B94:D94"/>
    <mergeCell ref="B95:D95"/>
    <mergeCell ref="B96:D96"/>
    <mergeCell ref="C83:E83"/>
    <mergeCell ref="F83:G83"/>
    <mergeCell ref="C84:E84"/>
    <mergeCell ref="F84:G84"/>
    <mergeCell ref="B85:D85"/>
    <mergeCell ref="B88:E88"/>
    <mergeCell ref="C80:E80"/>
    <mergeCell ref="F80:G80"/>
    <mergeCell ref="C81:E81"/>
    <mergeCell ref="F81:G81"/>
    <mergeCell ref="C82:E82"/>
    <mergeCell ref="F82:G82"/>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8:E38"/>
    <mergeCell ref="F38:G38"/>
    <mergeCell ref="C39:E39"/>
    <mergeCell ref="F39:G39"/>
    <mergeCell ref="C40:E40"/>
    <mergeCell ref="F40:G40"/>
    <mergeCell ref="C35:E35"/>
    <mergeCell ref="F35:G35"/>
    <mergeCell ref="C36:E36"/>
    <mergeCell ref="F36:G36"/>
    <mergeCell ref="C37:E37"/>
    <mergeCell ref="F37:G37"/>
    <mergeCell ref="B15:K15"/>
    <mergeCell ref="C25:D25"/>
    <mergeCell ref="C26:D26"/>
    <mergeCell ref="C27:D27"/>
    <mergeCell ref="B32:J32"/>
    <mergeCell ref="C34:E34"/>
    <mergeCell ref="F34:G34"/>
    <mergeCell ref="E9:K9"/>
    <mergeCell ref="B13:B14"/>
    <mergeCell ref="C13:C14"/>
    <mergeCell ref="D13:D14"/>
    <mergeCell ref="E13:E14"/>
    <mergeCell ref="G13:I13"/>
    <mergeCell ref="J13:J14"/>
    <mergeCell ref="K13:K1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F0304D-8C7D-478E-B910-ABEC091822A8}">
  <sheetPr>
    <tabColor rgb="FFFFFF00"/>
  </sheetPr>
  <dimension ref="A2:AD112"/>
  <sheetViews>
    <sheetView zoomScale="63" workbookViewId="0">
      <selection activeCell="E26" sqref="E26"/>
    </sheetView>
  </sheetViews>
  <sheetFormatPr defaultColWidth="8.90625" defaultRowHeight="21.5"/>
  <cols>
    <col min="1" max="1" width="8.90625" style="23"/>
    <col min="2" max="2" width="29.90625" style="22" customWidth="1"/>
    <col min="3" max="3" width="21.90625" style="21" customWidth="1"/>
    <col min="4" max="4" width="23.453125" style="21" customWidth="1"/>
    <col min="5" max="5" width="47.08984375" style="23" customWidth="1"/>
    <col min="6" max="6" width="14.90625" style="23" customWidth="1"/>
    <col min="7" max="7" width="12.90625" style="23" customWidth="1"/>
    <col min="8" max="8" width="13.54296875" style="23" customWidth="1"/>
    <col min="9" max="9" width="14.90625" style="23" customWidth="1"/>
    <col min="10" max="10" width="19.90625" style="23" customWidth="1"/>
    <col min="11" max="11" width="35" style="22" customWidth="1"/>
    <col min="12" max="16384" width="8.90625" style="23"/>
  </cols>
  <sheetData>
    <row r="2" spans="2:11" ht="42" customHeight="1">
      <c r="B2" s="24" t="s">
        <v>99</v>
      </c>
      <c r="C2" s="36" t="s">
        <v>251</v>
      </c>
    </row>
    <row r="3" spans="2:11" ht="21" customHeight="1">
      <c r="B3" s="24" t="s">
        <v>100</v>
      </c>
      <c r="C3" s="25"/>
      <c r="E3" s="23" t="s">
        <v>255</v>
      </c>
      <c r="F3" s="23">
        <f>3*12.5</f>
        <v>37.5</v>
      </c>
    </row>
    <row r="4" spans="2:11" ht="21" customHeight="1">
      <c r="B4" s="24" t="s">
        <v>101</v>
      </c>
      <c r="C4" s="32" t="s">
        <v>216</v>
      </c>
    </row>
    <row r="5" spans="2:11" ht="21" customHeight="1">
      <c r="B5" s="24" t="s">
        <v>102</v>
      </c>
      <c r="C5" s="25" t="s">
        <v>254</v>
      </c>
    </row>
    <row r="6" spans="2:11" ht="21" customHeight="1">
      <c r="B6" s="24" t="s">
        <v>103</v>
      </c>
      <c r="C6" s="25"/>
      <c r="E6" s="23" t="s">
        <v>257</v>
      </c>
    </row>
    <row r="7" spans="2:11" ht="21" customHeight="1">
      <c r="B7" s="24" t="s">
        <v>104</v>
      </c>
      <c r="C7" s="25">
        <v>3</v>
      </c>
    </row>
    <row r="8" spans="2:11" ht="21" customHeight="1">
      <c r="B8" s="24" t="s">
        <v>105</v>
      </c>
      <c r="C8" s="25" t="s">
        <v>256</v>
      </c>
    </row>
    <row r="9" spans="2:11" ht="41.4" customHeight="1">
      <c r="B9" s="26" t="s">
        <v>106</v>
      </c>
      <c r="C9" s="25">
        <f>C7+1</f>
        <v>4</v>
      </c>
      <c r="E9" s="135"/>
      <c r="F9" s="135"/>
      <c r="G9" s="135"/>
      <c r="H9" s="135"/>
      <c r="I9" s="135"/>
      <c r="J9" s="135"/>
      <c r="K9" s="135"/>
    </row>
    <row r="10" spans="2:11" ht="21" customHeight="1">
      <c r="B10" s="24" t="s">
        <v>107</v>
      </c>
      <c r="C10" s="25" t="s">
        <v>217</v>
      </c>
      <c r="J10" s="27"/>
    </row>
    <row r="11" spans="2:11" ht="21" customHeight="1">
      <c r="B11" s="24" t="s">
        <v>108</v>
      </c>
      <c r="C11" s="25" t="s">
        <v>218</v>
      </c>
    </row>
    <row r="12" spans="2:11">
      <c r="B12" s="28"/>
      <c r="C12" s="29"/>
    </row>
    <row r="13" spans="2:11" ht="15" customHeight="1">
      <c r="B13" s="136" t="s">
        <v>109</v>
      </c>
      <c r="C13" s="136" t="s">
        <v>110</v>
      </c>
      <c r="D13" s="136" t="s">
        <v>111</v>
      </c>
      <c r="E13" s="136" t="s">
        <v>112</v>
      </c>
      <c r="F13" s="30"/>
      <c r="G13" s="136" t="s">
        <v>113</v>
      </c>
      <c r="H13" s="136"/>
      <c r="I13" s="136"/>
      <c r="J13" s="136" t="s">
        <v>114</v>
      </c>
      <c r="K13" s="136" t="s">
        <v>115</v>
      </c>
    </row>
    <row r="14" spans="2:11" ht="15" customHeight="1">
      <c r="B14" s="136"/>
      <c r="C14" s="136"/>
      <c r="D14" s="136"/>
      <c r="E14" s="136"/>
      <c r="F14" s="30" t="s">
        <v>116</v>
      </c>
      <c r="G14" s="30" t="s">
        <v>117</v>
      </c>
      <c r="H14" s="30" t="s">
        <v>118</v>
      </c>
      <c r="I14" s="30" t="s">
        <v>119</v>
      </c>
      <c r="J14" s="136"/>
      <c r="K14" s="136"/>
    </row>
    <row r="15" spans="2:11" ht="18.649999999999999" customHeight="1">
      <c r="B15" s="132" t="s">
        <v>120</v>
      </c>
      <c r="C15" s="132"/>
      <c r="D15" s="132"/>
      <c r="E15" s="132"/>
      <c r="F15" s="132"/>
      <c r="G15" s="132"/>
      <c r="H15" s="132"/>
      <c r="I15" s="132"/>
      <c r="J15" s="132"/>
      <c r="K15" s="132"/>
    </row>
    <row r="16" spans="2:11">
      <c r="B16" s="31" t="s">
        <v>219</v>
      </c>
      <c r="C16" s="32" t="s">
        <v>220</v>
      </c>
      <c r="D16" s="32" t="s">
        <v>221</v>
      </c>
      <c r="E16" s="32" t="s">
        <v>222</v>
      </c>
      <c r="F16" s="32">
        <v>2</v>
      </c>
      <c r="G16" s="32">
        <f>+F3+3.5+3.5</f>
        <v>44.5</v>
      </c>
      <c r="H16" s="32"/>
      <c r="I16" s="33"/>
      <c r="J16" s="32"/>
      <c r="K16" s="32" t="s">
        <v>223</v>
      </c>
    </row>
    <row r="17" spans="2:11">
      <c r="B17" s="33"/>
      <c r="C17" s="32"/>
      <c r="D17" s="32"/>
      <c r="E17" s="34"/>
      <c r="F17" s="32"/>
      <c r="G17" s="32"/>
      <c r="H17" s="34"/>
      <c r="I17" s="34"/>
      <c r="J17" s="32"/>
      <c r="K17" s="33"/>
    </row>
    <row r="18" spans="2:11">
      <c r="B18" s="33"/>
      <c r="C18" s="32"/>
      <c r="D18" s="32"/>
      <c r="E18" s="34"/>
      <c r="F18" s="32"/>
      <c r="G18" s="32"/>
      <c r="H18" s="34"/>
      <c r="I18" s="34"/>
      <c r="J18" s="32"/>
      <c r="K18" s="33"/>
    </row>
    <row r="19" spans="2:11">
      <c r="B19" s="33"/>
      <c r="C19" s="32"/>
      <c r="D19" s="32"/>
      <c r="E19" s="34"/>
      <c r="F19" s="32"/>
      <c r="G19" s="32"/>
      <c r="H19" s="34"/>
      <c r="I19" s="34"/>
      <c r="J19" s="32"/>
      <c r="K19" s="33"/>
    </row>
    <row r="20" spans="2:11" ht="22.5" customHeight="1">
      <c r="B20" s="35" t="s">
        <v>121</v>
      </c>
      <c r="C20" s="25"/>
      <c r="D20" s="25"/>
      <c r="E20" s="36"/>
      <c r="F20" s="36"/>
      <c r="G20" s="37"/>
      <c r="H20" s="34"/>
      <c r="I20" s="30"/>
      <c r="J20" s="38"/>
      <c r="K20" s="33"/>
    </row>
    <row r="21" spans="2:11" ht="22.5" customHeight="1">
      <c r="B21" s="35"/>
      <c r="C21" s="36" t="s">
        <v>219</v>
      </c>
      <c r="D21" s="31"/>
      <c r="E21" s="36"/>
      <c r="F21" s="36"/>
      <c r="G21" s="37"/>
      <c r="H21" s="34"/>
      <c r="I21" s="25" t="s">
        <v>14</v>
      </c>
      <c r="J21" s="38">
        <f>+J16</f>
        <v>0</v>
      </c>
      <c r="K21" s="33"/>
    </row>
    <row r="22" spans="2:11" ht="22.5" customHeight="1">
      <c r="B22" s="35"/>
      <c r="C22" s="78" t="s">
        <v>31</v>
      </c>
      <c r="D22" s="33"/>
      <c r="E22" s="31"/>
      <c r="F22" s="31"/>
      <c r="G22" s="32"/>
      <c r="H22" s="32"/>
      <c r="I22" s="25" t="s">
        <v>62</v>
      </c>
      <c r="J22" s="38">
        <f>+J17</f>
        <v>0</v>
      </c>
      <c r="K22" s="33"/>
    </row>
    <row r="23" spans="2:11" ht="22.5" customHeight="1">
      <c r="B23" s="35"/>
      <c r="C23" s="78" t="s">
        <v>237</v>
      </c>
      <c r="D23" s="33"/>
      <c r="E23" s="31"/>
      <c r="F23" s="31"/>
      <c r="G23" s="32"/>
      <c r="H23" s="32"/>
      <c r="I23" s="25" t="s">
        <v>62</v>
      </c>
      <c r="J23" s="38">
        <f>+J18</f>
        <v>0</v>
      </c>
      <c r="K23" s="33"/>
    </row>
    <row r="24" spans="2:11" ht="22.5" customHeight="1">
      <c r="B24" s="35"/>
      <c r="C24" s="78" t="s">
        <v>238</v>
      </c>
      <c r="D24" s="33"/>
      <c r="E24" s="31"/>
      <c r="F24" s="31"/>
      <c r="G24" s="32"/>
      <c r="H24" s="32"/>
      <c r="I24" s="25" t="s">
        <v>14</v>
      </c>
      <c r="J24" s="38">
        <f>+J19</f>
        <v>0</v>
      </c>
      <c r="K24" s="33"/>
    </row>
    <row r="25" spans="2:11" ht="22.5" customHeight="1">
      <c r="B25" s="35"/>
      <c r="C25" s="139"/>
      <c r="D25" s="139"/>
      <c r="E25" s="31"/>
      <c r="F25" s="31"/>
      <c r="G25" s="32"/>
      <c r="H25" s="32"/>
      <c r="I25" s="25"/>
      <c r="J25" s="38"/>
      <c r="K25" s="33"/>
    </row>
    <row r="26" spans="2:11" ht="22.5" customHeight="1">
      <c r="B26" s="35"/>
      <c r="C26" s="134"/>
      <c r="D26" s="134"/>
      <c r="E26" s="31"/>
      <c r="F26" s="31"/>
      <c r="G26" s="32"/>
      <c r="H26" s="32"/>
      <c r="I26" s="25"/>
      <c r="J26" s="38"/>
      <c r="K26" s="33"/>
    </row>
    <row r="27" spans="2:11" ht="22.5" customHeight="1">
      <c r="B27" s="33"/>
      <c r="C27" s="141"/>
      <c r="D27" s="141"/>
      <c r="E27" s="34"/>
      <c r="F27" s="34"/>
      <c r="G27" s="34"/>
      <c r="H27" s="34"/>
      <c r="I27" s="34"/>
      <c r="J27" s="38"/>
      <c r="K27" s="33"/>
    </row>
    <row r="28" spans="2:11" ht="21.65" customHeight="1">
      <c r="B28" s="33"/>
      <c r="C28" s="34"/>
      <c r="D28" s="34"/>
      <c r="E28" s="34"/>
      <c r="F28" s="34"/>
      <c r="G28" s="34"/>
      <c r="H28" s="34"/>
      <c r="I28" s="34"/>
      <c r="J28" s="38"/>
      <c r="K28" s="39"/>
    </row>
    <row r="29" spans="2:11" ht="21.65" customHeight="1">
      <c r="B29" s="31"/>
      <c r="C29" s="34"/>
      <c r="D29" s="34"/>
      <c r="E29" s="34"/>
      <c r="F29" s="34"/>
      <c r="G29" s="34"/>
      <c r="H29" s="34"/>
      <c r="I29" s="34"/>
      <c r="J29" s="38"/>
      <c r="K29" s="39"/>
    </row>
    <row r="30" spans="2:11">
      <c r="B30" s="31"/>
      <c r="C30" s="31"/>
      <c r="D30" s="31"/>
      <c r="E30" s="31"/>
      <c r="F30" s="31"/>
      <c r="G30" s="34"/>
      <c r="H30" s="34"/>
      <c r="I30" s="34"/>
      <c r="J30" s="39"/>
      <c r="K30" s="33"/>
    </row>
    <row r="31" spans="2:11">
      <c r="B31" s="33"/>
      <c r="C31" s="32"/>
      <c r="D31" s="32"/>
      <c r="E31" s="34"/>
      <c r="F31" s="34"/>
      <c r="G31" s="34"/>
      <c r="H31" s="34"/>
      <c r="I31" s="34"/>
      <c r="J31" s="34"/>
      <c r="K31" s="33"/>
    </row>
    <row r="32" spans="2:11" ht="23">
      <c r="B32" s="142" t="s">
        <v>122</v>
      </c>
      <c r="C32" s="142"/>
      <c r="D32" s="142"/>
      <c r="E32" s="142"/>
      <c r="F32" s="142"/>
      <c r="G32" s="142"/>
      <c r="H32" s="142"/>
      <c r="I32" s="142"/>
      <c r="J32" s="142"/>
      <c r="K32" s="33"/>
    </row>
    <row r="33" spans="2:11">
      <c r="B33" s="32"/>
      <c r="C33" s="32"/>
      <c r="D33" s="32"/>
      <c r="E33" s="34"/>
      <c r="F33" s="34"/>
      <c r="G33" s="34"/>
      <c r="H33" s="34"/>
      <c r="I33" s="34"/>
      <c r="J33" s="34"/>
      <c r="K33" s="33"/>
    </row>
    <row r="34" spans="2:11" s="41" customFormat="1" ht="29.15" customHeight="1">
      <c r="B34" s="36" t="s">
        <v>0</v>
      </c>
      <c r="C34" s="140" t="s">
        <v>1</v>
      </c>
      <c r="D34" s="140"/>
      <c r="E34" s="140"/>
      <c r="F34" s="140" t="s">
        <v>2</v>
      </c>
      <c r="G34" s="140"/>
      <c r="H34" s="25" t="s">
        <v>3</v>
      </c>
      <c r="I34" s="25" t="s">
        <v>4</v>
      </c>
      <c r="J34" s="25" t="s">
        <v>123</v>
      </c>
      <c r="K34" s="25" t="s">
        <v>124</v>
      </c>
    </row>
    <row r="35" spans="2:11" s="41" customFormat="1" ht="162" customHeight="1">
      <c r="B35" s="42">
        <v>1</v>
      </c>
      <c r="C35" s="137" t="s">
        <v>183</v>
      </c>
      <c r="D35" s="137"/>
      <c r="E35" s="137"/>
      <c r="F35" s="138" t="s">
        <v>7</v>
      </c>
      <c r="G35" s="138"/>
      <c r="H35" s="43" t="s">
        <v>125</v>
      </c>
      <c r="I35" s="44">
        <v>1</v>
      </c>
      <c r="J35" s="45"/>
      <c r="K35" s="42"/>
    </row>
    <row r="36" spans="2:11" s="41" customFormat="1" ht="209.5" customHeight="1">
      <c r="B36" s="42">
        <v>2</v>
      </c>
      <c r="C36" s="137" t="s">
        <v>184</v>
      </c>
      <c r="D36" s="137"/>
      <c r="E36" s="137"/>
      <c r="F36" s="138" t="s">
        <v>9</v>
      </c>
      <c r="G36" s="138"/>
      <c r="H36" s="42" t="s">
        <v>10</v>
      </c>
      <c r="I36" s="42"/>
      <c r="J36" s="45"/>
      <c r="K36" s="42"/>
    </row>
    <row r="37" spans="2:11" s="41" customFormat="1" ht="236.5" customHeight="1">
      <c r="B37" s="42">
        <v>3</v>
      </c>
      <c r="C37" s="137" t="s">
        <v>185</v>
      </c>
      <c r="D37" s="137"/>
      <c r="E37" s="137"/>
      <c r="F37" s="138" t="s">
        <v>11</v>
      </c>
      <c r="G37" s="138"/>
      <c r="H37" s="42" t="s">
        <v>12</v>
      </c>
      <c r="I37" s="42"/>
      <c r="J37" s="45"/>
      <c r="K37" s="42"/>
    </row>
    <row r="38" spans="2:11" s="41" customFormat="1" ht="195" customHeight="1">
      <c r="B38" s="42">
        <v>4</v>
      </c>
      <c r="C38" s="137" t="s">
        <v>186</v>
      </c>
      <c r="D38" s="137"/>
      <c r="E38" s="137"/>
      <c r="F38" s="138" t="s">
        <v>13</v>
      </c>
      <c r="G38" s="138"/>
      <c r="H38" s="42" t="s">
        <v>14</v>
      </c>
      <c r="I38" s="42"/>
      <c r="J38" s="45"/>
      <c r="K38" s="42"/>
    </row>
    <row r="39" spans="2:11" s="41" customFormat="1" ht="88.4" customHeight="1">
      <c r="B39" s="42">
        <v>5</v>
      </c>
      <c r="C39" s="137" t="s">
        <v>187</v>
      </c>
      <c r="D39" s="137"/>
      <c r="E39" s="137"/>
      <c r="F39" s="138" t="s">
        <v>15</v>
      </c>
      <c r="G39" s="138"/>
      <c r="H39" s="42" t="s">
        <v>10</v>
      </c>
      <c r="I39" s="44">
        <f>+J97</f>
        <v>0</v>
      </c>
      <c r="J39" s="45"/>
      <c r="K39" s="42"/>
    </row>
    <row r="40" spans="2:11" s="41" customFormat="1" ht="272.5" customHeight="1">
      <c r="B40" s="42">
        <v>6</v>
      </c>
      <c r="C40" s="137" t="s">
        <v>188</v>
      </c>
      <c r="D40" s="137"/>
      <c r="E40" s="137"/>
      <c r="F40" s="138" t="s">
        <v>16</v>
      </c>
      <c r="G40" s="138"/>
      <c r="H40" s="43" t="s">
        <v>17</v>
      </c>
      <c r="I40" s="44"/>
      <c r="J40" s="45"/>
      <c r="K40" s="42"/>
    </row>
    <row r="41" spans="2:11" s="41" customFormat="1" ht="192" customHeight="1">
      <c r="B41" s="42">
        <v>7</v>
      </c>
      <c r="C41" s="137" t="s">
        <v>189</v>
      </c>
      <c r="D41" s="137"/>
      <c r="E41" s="137"/>
      <c r="F41" s="138" t="s">
        <v>18</v>
      </c>
      <c r="G41" s="138"/>
      <c r="H41" s="43" t="s">
        <v>19</v>
      </c>
      <c r="I41" s="42"/>
      <c r="J41" s="45"/>
      <c r="K41" s="42"/>
    </row>
    <row r="42" spans="2:11" s="41" customFormat="1" ht="232.75" customHeight="1">
      <c r="B42" s="42">
        <v>8</v>
      </c>
      <c r="C42" s="137" t="s">
        <v>190</v>
      </c>
      <c r="D42" s="137"/>
      <c r="E42" s="137"/>
      <c r="F42" s="138" t="s">
        <v>182</v>
      </c>
      <c r="G42" s="138"/>
      <c r="H42" s="43" t="s">
        <v>21</v>
      </c>
      <c r="I42" s="42"/>
      <c r="J42" s="45"/>
      <c r="K42" s="42"/>
    </row>
    <row r="43" spans="2:11" s="41" customFormat="1" ht="292.5" customHeight="1">
      <c r="B43" s="42">
        <v>9</v>
      </c>
      <c r="C43" s="137" t="s">
        <v>191</v>
      </c>
      <c r="D43" s="137"/>
      <c r="E43" s="137"/>
      <c r="F43" s="138" t="s">
        <v>22</v>
      </c>
      <c r="G43" s="138"/>
      <c r="H43" s="43" t="s">
        <v>23</v>
      </c>
      <c r="I43" s="42"/>
      <c r="J43" s="45"/>
      <c r="K43" s="42"/>
    </row>
    <row r="44" spans="2:11" s="41" customFormat="1" ht="262.64999999999998" customHeight="1">
      <c r="B44" s="42">
        <v>10</v>
      </c>
      <c r="C44" s="137" t="s">
        <v>192</v>
      </c>
      <c r="D44" s="137"/>
      <c r="E44" s="137"/>
      <c r="F44" s="138" t="s">
        <v>24</v>
      </c>
      <c r="G44" s="138"/>
      <c r="H44" s="43" t="s">
        <v>23</v>
      </c>
      <c r="I44" s="42"/>
      <c r="J44" s="45"/>
      <c r="K44" s="42"/>
    </row>
    <row r="45" spans="2:11" s="41" customFormat="1" ht="249" customHeight="1">
      <c r="B45" s="42">
        <v>11</v>
      </c>
      <c r="C45" s="137" t="s">
        <v>193</v>
      </c>
      <c r="D45" s="137"/>
      <c r="E45" s="137"/>
      <c r="F45" s="138" t="s">
        <v>25</v>
      </c>
      <c r="G45" s="138"/>
      <c r="H45" s="43" t="s">
        <v>23</v>
      </c>
      <c r="I45" s="42"/>
      <c r="J45" s="45"/>
      <c r="K45" s="42"/>
    </row>
    <row r="46" spans="2:11" s="41" customFormat="1" ht="145.65" customHeight="1">
      <c r="B46" s="42">
        <v>12</v>
      </c>
      <c r="C46" s="137" t="s">
        <v>194</v>
      </c>
      <c r="D46" s="137"/>
      <c r="E46" s="137"/>
      <c r="F46" s="138" t="s">
        <v>26</v>
      </c>
      <c r="G46" s="138"/>
      <c r="H46" s="43" t="s">
        <v>23</v>
      </c>
      <c r="I46" s="42"/>
      <c r="J46" s="45"/>
      <c r="K46" s="42"/>
    </row>
    <row r="47" spans="2:11" s="41" customFormat="1" ht="282.64999999999998" customHeight="1">
      <c r="B47" s="42">
        <v>13</v>
      </c>
      <c r="C47" s="137" t="s">
        <v>195</v>
      </c>
      <c r="D47" s="137"/>
      <c r="E47" s="137"/>
      <c r="F47" s="138" t="s">
        <v>27</v>
      </c>
      <c r="G47" s="138"/>
      <c r="H47" s="43" t="s">
        <v>23</v>
      </c>
      <c r="I47" s="42"/>
      <c r="J47" s="45"/>
      <c r="K47" s="42"/>
    </row>
    <row r="48" spans="2:11" s="41" customFormat="1" ht="166.75" customHeight="1">
      <c r="B48" s="42">
        <v>14</v>
      </c>
      <c r="C48" s="137" t="s">
        <v>196</v>
      </c>
      <c r="D48" s="137"/>
      <c r="E48" s="137"/>
      <c r="F48" s="138" t="s">
        <v>28</v>
      </c>
      <c r="G48" s="138"/>
      <c r="H48" s="43" t="s">
        <v>23</v>
      </c>
      <c r="I48" s="42"/>
      <c r="J48" s="45"/>
      <c r="K48" s="42"/>
    </row>
    <row r="49" spans="2:11" s="41" customFormat="1" ht="270.64999999999998" customHeight="1">
      <c r="B49" s="42">
        <v>15</v>
      </c>
      <c r="C49" s="137" t="s">
        <v>197</v>
      </c>
      <c r="D49" s="137"/>
      <c r="E49" s="137"/>
      <c r="F49" s="138" t="s">
        <v>29</v>
      </c>
      <c r="G49" s="138"/>
      <c r="H49" s="42" t="s">
        <v>10</v>
      </c>
      <c r="I49" s="42"/>
      <c r="J49" s="45"/>
      <c r="K49" s="42"/>
    </row>
    <row r="50" spans="2:11" s="41" customFormat="1" ht="200.5" customHeight="1">
      <c r="B50" s="42">
        <v>16</v>
      </c>
      <c r="C50" s="137" t="s">
        <v>198</v>
      </c>
      <c r="D50" s="137"/>
      <c r="E50" s="137"/>
      <c r="F50" s="138" t="s">
        <v>30</v>
      </c>
      <c r="G50" s="138"/>
      <c r="H50" s="42"/>
      <c r="I50" s="42"/>
      <c r="J50" s="45"/>
      <c r="K50" s="42"/>
    </row>
    <row r="51" spans="2:11" s="41" customFormat="1" ht="52.75" customHeight="1">
      <c r="B51" s="42">
        <v>17</v>
      </c>
      <c r="C51" s="143" t="s">
        <v>126</v>
      </c>
      <c r="D51" s="143"/>
      <c r="E51" s="143"/>
      <c r="F51" s="138" t="s">
        <v>127</v>
      </c>
      <c r="G51" s="138"/>
      <c r="H51" s="46"/>
      <c r="I51" s="42"/>
      <c r="J51" s="45"/>
      <c r="K51" s="42"/>
    </row>
    <row r="52" spans="2:11" s="41" customFormat="1" ht="87" customHeight="1">
      <c r="B52" s="42">
        <v>18</v>
      </c>
      <c r="C52" s="137" t="s">
        <v>199</v>
      </c>
      <c r="D52" s="137"/>
      <c r="E52" s="137"/>
      <c r="F52" s="138" t="s">
        <v>31</v>
      </c>
      <c r="G52" s="138"/>
      <c r="H52" s="42" t="s">
        <v>10</v>
      </c>
      <c r="I52" s="42"/>
      <c r="J52" s="45"/>
      <c r="K52" s="42"/>
    </row>
    <row r="53" spans="2:11" s="41" customFormat="1" ht="163.4" customHeight="1">
      <c r="B53" s="42">
        <v>19</v>
      </c>
      <c r="C53" s="137" t="s">
        <v>200</v>
      </c>
      <c r="D53" s="137"/>
      <c r="E53" s="137"/>
      <c r="F53" s="138" t="s">
        <v>32</v>
      </c>
      <c r="G53" s="138"/>
      <c r="H53" s="42" t="s">
        <v>10</v>
      </c>
      <c r="I53" s="44"/>
      <c r="J53" s="45"/>
      <c r="K53" s="32"/>
    </row>
    <row r="54" spans="2:11" s="41" customFormat="1" ht="122.4" customHeight="1">
      <c r="B54" s="42">
        <v>20</v>
      </c>
      <c r="C54" s="137" t="s">
        <v>201</v>
      </c>
      <c r="D54" s="137"/>
      <c r="E54" s="137"/>
      <c r="F54" s="138" t="s">
        <v>33</v>
      </c>
      <c r="G54" s="138"/>
      <c r="H54" s="42" t="s">
        <v>10</v>
      </c>
      <c r="I54" s="44">
        <f>+J101</f>
        <v>0</v>
      </c>
      <c r="J54" s="45"/>
      <c r="K54" s="42"/>
    </row>
    <row r="55" spans="2:11" s="41" customFormat="1" ht="103.75" customHeight="1">
      <c r="B55" s="42">
        <v>21</v>
      </c>
      <c r="C55" s="137" t="s">
        <v>202</v>
      </c>
      <c r="D55" s="137"/>
      <c r="E55" s="137"/>
      <c r="F55" s="138" t="s">
        <v>34</v>
      </c>
      <c r="G55" s="138"/>
      <c r="H55" s="42" t="s">
        <v>10</v>
      </c>
      <c r="I55" s="44">
        <f>+J106</f>
        <v>0</v>
      </c>
      <c r="J55" s="45"/>
      <c r="K55" s="42"/>
    </row>
    <row r="56" spans="2:11" s="41" customFormat="1" ht="214.75" customHeight="1">
      <c r="B56" s="42">
        <v>22</v>
      </c>
      <c r="C56" s="137" t="s">
        <v>203</v>
      </c>
      <c r="D56" s="137"/>
      <c r="E56" s="137"/>
      <c r="F56" s="138" t="s">
        <v>35</v>
      </c>
      <c r="G56" s="138"/>
      <c r="H56" s="42" t="s">
        <v>10</v>
      </c>
      <c r="I56" s="42"/>
      <c r="J56" s="45"/>
      <c r="K56" s="42"/>
    </row>
    <row r="57" spans="2:11" s="41" customFormat="1" ht="32.15" customHeight="1">
      <c r="B57" s="42">
        <v>23</v>
      </c>
      <c r="C57" s="143" t="s">
        <v>128</v>
      </c>
      <c r="D57" s="143"/>
      <c r="E57" s="143"/>
      <c r="F57" s="138"/>
      <c r="G57" s="138"/>
      <c r="H57" s="35"/>
      <c r="I57" s="42"/>
      <c r="J57" s="45"/>
      <c r="K57" s="42"/>
    </row>
    <row r="58" spans="2:11" s="41" customFormat="1" ht="64.400000000000006" customHeight="1">
      <c r="B58" s="42">
        <v>24</v>
      </c>
      <c r="C58" s="137" t="s">
        <v>204</v>
      </c>
      <c r="D58" s="137"/>
      <c r="E58" s="137"/>
      <c r="F58" s="138" t="s">
        <v>36</v>
      </c>
      <c r="G58" s="138"/>
      <c r="H58" s="42"/>
      <c r="I58" s="42"/>
      <c r="J58" s="45"/>
      <c r="K58" s="33"/>
    </row>
    <row r="59" spans="2:11" s="41" customFormat="1" ht="102.65" customHeight="1">
      <c r="B59" s="42">
        <v>25</v>
      </c>
      <c r="C59" s="137" t="s">
        <v>205</v>
      </c>
      <c r="D59" s="137"/>
      <c r="E59" s="137"/>
      <c r="F59" s="138" t="s">
        <v>37</v>
      </c>
      <c r="G59" s="138"/>
      <c r="H59" s="43" t="s">
        <v>23</v>
      </c>
      <c r="I59" s="44"/>
      <c r="J59" s="45"/>
      <c r="K59" s="32"/>
    </row>
    <row r="60" spans="2:11" s="41" customFormat="1" ht="216.65" customHeight="1">
      <c r="B60" s="42">
        <v>26</v>
      </c>
      <c r="C60" s="137" t="s">
        <v>206</v>
      </c>
      <c r="D60" s="137"/>
      <c r="E60" s="137"/>
      <c r="F60" s="138" t="s">
        <v>38</v>
      </c>
      <c r="G60" s="138"/>
      <c r="H60" s="43" t="s">
        <v>23</v>
      </c>
      <c r="I60" s="42"/>
      <c r="J60" s="45"/>
      <c r="K60" s="42"/>
    </row>
    <row r="61" spans="2:11" s="41" customFormat="1" ht="180.65" customHeight="1">
      <c r="B61" s="42">
        <v>27</v>
      </c>
      <c r="C61" s="137" t="s">
        <v>207</v>
      </c>
      <c r="D61" s="137"/>
      <c r="E61" s="137"/>
      <c r="F61" s="138" t="s">
        <v>39</v>
      </c>
      <c r="G61" s="138"/>
      <c r="H61" s="43" t="s">
        <v>23</v>
      </c>
      <c r="I61" s="42">
        <v>0</v>
      </c>
      <c r="J61" s="45"/>
      <c r="K61" s="42"/>
    </row>
    <row r="62" spans="2:11" s="41" customFormat="1" ht="153" customHeight="1">
      <c r="B62" s="42">
        <v>28</v>
      </c>
      <c r="C62" s="137" t="s">
        <v>40</v>
      </c>
      <c r="D62" s="137"/>
      <c r="E62" s="137"/>
      <c r="F62" s="138" t="s">
        <v>41</v>
      </c>
      <c r="G62" s="138"/>
      <c r="H62" s="43" t="s">
        <v>10</v>
      </c>
      <c r="I62" s="42"/>
      <c r="J62" s="45"/>
      <c r="K62" s="42"/>
    </row>
    <row r="63" spans="2:11" s="41" customFormat="1" ht="111.65" customHeight="1">
      <c r="B63" s="42">
        <v>29</v>
      </c>
      <c r="C63" s="137" t="s">
        <v>208</v>
      </c>
      <c r="D63" s="137"/>
      <c r="E63" s="137"/>
      <c r="F63" s="138" t="s">
        <v>42</v>
      </c>
      <c r="G63" s="138"/>
      <c r="H63" s="43" t="s">
        <v>10</v>
      </c>
      <c r="I63" s="44"/>
      <c r="J63" s="45"/>
      <c r="K63" s="42"/>
    </row>
    <row r="64" spans="2:11" s="41" customFormat="1" ht="241.75" customHeight="1">
      <c r="B64" s="42">
        <v>30</v>
      </c>
      <c r="C64" s="137" t="s">
        <v>209</v>
      </c>
      <c r="D64" s="137"/>
      <c r="E64" s="137"/>
      <c r="F64" s="138" t="s">
        <v>43</v>
      </c>
      <c r="G64" s="138"/>
      <c r="H64" s="43" t="s">
        <v>23</v>
      </c>
      <c r="I64" s="44"/>
      <c r="J64" s="45"/>
      <c r="K64" s="42"/>
    </row>
    <row r="65" spans="2:11" s="41" customFormat="1" ht="249" customHeight="1">
      <c r="B65" s="42">
        <v>31</v>
      </c>
      <c r="C65" s="137" t="s">
        <v>129</v>
      </c>
      <c r="D65" s="137"/>
      <c r="E65" s="137"/>
      <c r="F65" s="138" t="s">
        <v>44</v>
      </c>
      <c r="G65" s="138"/>
      <c r="H65" s="43" t="s">
        <v>45</v>
      </c>
      <c r="I65" s="44"/>
      <c r="J65" s="45"/>
      <c r="K65" s="42"/>
    </row>
    <row r="66" spans="2:11" s="41" customFormat="1" ht="138" customHeight="1">
      <c r="B66" s="42">
        <v>32</v>
      </c>
      <c r="C66" s="137" t="s">
        <v>210</v>
      </c>
      <c r="D66" s="137"/>
      <c r="E66" s="137"/>
      <c r="F66" s="138" t="s">
        <v>46</v>
      </c>
      <c r="G66" s="138"/>
      <c r="H66" s="43" t="s">
        <v>47</v>
      </c>
      <c r="I66" s="44"/>
      <c r="J66" s="45"/>
      <c r="K66" s="42"/>
    </row>
    <row r="67" spans="2:11" s="41" customFormat="1" ht="166.75" customHeight="1">
      <c r="B67" s="42">
        <v>33</v>
      </c>
      <c r="C67" s="137" t="s">
        <v>211</v>
      </c>
      <c r="D67" s="137"/>
      <c r="E67" s="137"/>
      <c r="F67" s="138" t="s">
        <v>48</v>
      </c>
      <c r="G67" s="138"/>
      <c r="H67" s="43" t="s">
        <v>45</v>
      </c>
      <c r="I67" s="44"/>
      <c r="J67" s="45"/>
      <c r="K67" s="42"/>
    </row>
    <row r="68" spans="2:11" s="41" customFormat="1" ht="165" customHeight="1">
      <c r="B68" s="42">
        <v>34</v>
      </c>
      <c r="C68" s="137" t="s">
        <v>212</v>
      </c>
      <c r="D68" s="137"/>
      <c r="E68" s="137"/>
      <c r="F68" s="138" t="s">
        <v>49</v>
      </c>
      <c r="G68" s="138"/>
      <c r="H68" s="43" t="s">
        <v>21</v>
      </c>
      <c r="I68" s="42"/>
      <c r="J68" s="45"/>
      <c r="K68" s="42"/>
    </row>
    <row r="69" spans="2:11" s="41" customFormat="1" ht="409.5" customHeight="1">
      <c r="B69" s="42">
        <v>35</v>
      </c>
      <c r="C69" s="137" t="s">
        <v>213</v>
      </c>
      <c r="D69" s="137"/>
      <c r="E69" s="137"/>
      <c r="F69" s="138" t="s">
        <v>50</v>
      </c>
      <c r="G69" s="138"/>
      <c r="H69" s="43" t="s">
        <v>17</v>
      </c>
      <c r="I69" s="42"/>
      <c r="J69" s="45"/>
      <c r="K69" s="42"/>
    </row>
    <row r="70" spans="2:11" s="41" customFormat="1" ht="201" customHeight="1">
      <c r="B70" s="42">
        <v>36</v>
      </c>
      <c r="C70" s="137" t="s">
        <v>214</v>
      </c>
      <c r="D70" s="137"/>
      <c r="E70" s="137"/>
      <c r="F70" s="138" t="s">
        <v>51</v>
      </c>
      <c r="G70" s="138"/>
      <c r="H70" s="42" t="s">
        <v>14</v>
      </c>
      <c r="I70" s="42"/>
      <c r="J70" s="45"/>
      <c r="K70" s="42"/>
    </row>
    <row r="71" spans="2:11" s="41" customFormat="1" ht="201" customHeight="1">
      <c r="B71" s="42">
        <v>37</v>
      </c>
      <c r="C71" s="137" t="s">
        <v>215</v>
      </c>
      <c r="D71" s="137"/>
      <c r="E71" s="137"/>
      <c r="F71" s="138" t="s">
        <v>52</v>
      </c>
      <c r="G71" s="138"/>
      <c r="H71" s="42" t="s">
        <v>14</v>
      </c>
      <c r="I71" s="42"/>
      <c r="J71" s="45"/>
      <c r="K71" s="42"/>
    </row>
    <row r="72" spans="2:11" s="41" customFormat="1" ht="141" customHeight="1">
      <c r="B72" s="42">
        <v>38</v>
      </c>
      <c r="C72" s="137" t="s">
        <v>53</v>
      </c>
      <c r="D72" s="137"/>
      <c r="E72" s="137"/>
      <c r="F72" s="144" t="s">
        <v>54</v>
      </c>
      <c r="G72" s="144"/>
      <c r="H72" s="42" t="s">
        <v>14</v>
      </c>
      <c r="I72" s="39"/>
      <c r="J72" s="45"/>
      <c r="K72" s="42"/>
    </row>
    <row r="73" spans="2:11" s="41" customFormat="1" ht="228.65" customHeight="1">
      <c r="B73" s="42">
        <v>39</v>
      </c>
      <c r="C73" s="137" t="s">
        <v>55</v>
      </c>
      <c r="D73" s="137"/>
      <c r="E73" s="137"/>
      <c r="F73" s="144" t="s">
        <v>56</v>
      </c>
      <c r="G73" s="144"/>
      <c r="H73" s="42" t="s">
        <v>14</v>
      </c>
      <c r="I73" s="39"/>
      <c r="J73" s="45"/>
      <c r="K73" s="42"/>
    </row>
    <row r="74" spans="2:11" s="41" customFormat="1" ht="228.65" customHeight="1">
      <c r="B74" s="42">
        <v>40</v>
      </c>
      <c r="C74" s="145" t="s">
        <v>130</v>
      </c>
      <c r="D74" s="145"/>
      <c r="E74" s="145"/>
      <c r="F74" s="144" t="s">
        <v>58</v>
      </c>
      <c r="G74" s="144"/>
      <c r="H74" s="42" t="s">
        <v>59</v>
      </c>
      <c r="I74" s="39"/>
      <c r="J74" s="45"/>
      <c r="K74" s="42"/>
    </row>
    <row r="75" spans="2:11" s="41" customFormat="1" ht="228.65" customHeight="1">
      <c r="B75" s="42">
        <v>41</v>
      </c>
      <c r="C75" s="137" t="s">
        <v>60</v>
      </c>
      <c r="D75" s="137"/>
      <c r="E75" s="137"/>
      <c r="F75" s="138" t="s">
        <v>61</v>
      </c>
      <c r="G75" s="138"/>
      <c r="H75" s="32" t="s">
        <v>62</v>
      </c>
      <c r="I75" s="42"/>
      <c r="J75" s="45"/>
      <c r="K75" s="42"/>
    </row>
    <row r="76" spans="2:11" s="41" customFormat="1" ht="201" customHeight="1">
      <c r="B76" s="42">
        <v>42</v>
      </c>
      <c r="C76" s="145" t="s">
        <v>63</v>
      </c>
      <c r="D76" s="145"/>
      <c r="E76" s="145"/>
      <c r="F76" s="138" t="s">
        <v>64</v>
      </c>
      <c r="G76" s="138"/>
      <c r="H76" s="32" t="s">
        <v>62</v>
      </c>
      <c r="I76" s="42"/>
      <c r="J76" s="45"/>
      <c r="K76" s="42"/>
    </row>
    <row r="77" spans="2:11" s="41" customFormat="1" ht="145.65" customHeight="1">
      <c r="B77" s="42">
        <v>43</v>
      </c>
      <c r="C77" s="137" t="s">
        <v>131</v>
      </c>
      <c r="D77" s="137"/>
      <c r="E77" s="137"/>
      <c r="F77" s="138" t="s">
        <v>64</v>
      </c>
      <c r="G77" s="138"/>
      <c r="H77" s="32" t="s">
        <v>23</v>
      </c>
      <c r="I77" s="42"/>
      <c r="J77" s="45"/>
      <c r="K77" s="42"/>
    </row>
    <row r="78" spans="2:11" s="41" customFormat="1" ht="161.5" customHeight="1">
      <c r="B78" s="42">
        <v>44</v>
      </c>
      <c r="C78" s="137" t="s">
        <v>132</v>
      </c>
      <c r="D78" s="137"/>
      <c r="E78" s="137"/>
      <c r="F78" s="138" t="s">
        <v>67</v>
      </c>
      <c r="G78" s="138"/>
      <c r="H78" s="32" t="s">
        <v>14</v>
      </c>
      <c r="I78" s="42"/>
      <c r="J78" s="45"/>
      <c r="K78" s="42"/>
    </row>
    <row r="79" spans="2:11" s="41" customFormat="1" ht="161.5" customHeight="1">
      <c r="B79" s="42">
        <v>45</v>
      </c>
      <c r="C79" s="137" t="s">
        <v>72</v>
      </c>
      <c r="D79" s="137"/>
      <c r="E79" s="137"/>
      <c r="F79" s="138" t="s">
        <v>73</v>
      </c>
      <c r="G79" s="138"/>
      <c r="H79" s="32" t="s">
        <v>68</v>
      </c>
      <c r="I79" s="44">
        <f>+J111</f>
        <v>0</v>
      </c>
      <c r="J79" s="45"/>
      <c r="K79" s="42"/>
    </row>
    <row r="80" spans="2:11" s="41" customFormat="1" ht="136.4" customHeight="1">
      <c r="B80" s="42">
        <v>46</v>
      </c>
      <c r="C80" s="137" t="s">
        <v>133</v>
      </c>
      <c r="D80" s="137"/>
      <c r="E80" s="137"/>
      <c r="F80" s="138" t="s">
        <v>93</v>
      </c>
      <c r="G80" s="138"/>
      <c r="H80" s="32" t="s">
        <v>14</v>
      </c>
      <c r="I80" s="44">
        <v>0</v>
      </c>
      <c r="J80" s="45"/>
      <c r="K80" s="42"/>
    </row>
    <row r="81" spans="2:11" s="41" customFormat="1" ht="168" customHeight="1">
      <c r="B81" s="42">
        <v>47</v>
      </c>
      <c r="C81" s="137" t="s">
        <v>76</v>
      </c>
      <c r="D81" s="137"/>
      <c r="E81" s="137"/>
      <c r="F81" s="138" t="s">
        <v>77</v>
      </c>
      <c r="G81" s="138"/>
      <c r="H81" s="32" t="s">
        <v>59</v>
      </c>
      <c r="I81" s="44"/>
      <c r="J81" s="45"/>
      <c r="K81" s="42">
        <v>0</v>
      </c>
    </row>
    <row r="82" spans="2:11" s="41" customFormat="1" ht="176.4" customHeight="1">
      <c r="B82" s="42">
        <v>48</v>
      </c>
      <c r="C82" s="137" t="s">
        <v>134</v>
      </c>
      <c r="D82" s="137"/>
      <c r="E82" s="137"/>
      <c r="F82" s="146" t="s">
        <v>70</v>
      </c>
      <c r="G82" s="147"/>
      <c r="H82" s="31" t="s">
        <v>135</v>
      </c>
      <c r="I82" s="47"/>
      <c r="J82" s="47"/>
      <c r="K82" s="47"/>
    </row>
    <row r="83" spans="2:11" s="41" customFormat="1" ht="162.65" customHeight="1">
      <c r="B83" s="42">
        <v>49</v>
      </c>
      <c r="C83" s="145" t="s">
        <v>74</v>
      </c>
      <c r="D83" s="145"/>
      <c r="E83" s="145"/>
      <c r="F83" s="146" t="s">
        <v>136</v>
      </c>
      <c r="G83" s="147"/>
      <c r="H83" s="31" t="s">
        <v>12</v>
      </c>
      <c r="I83" s="31"/>
      <c r="J83" s="31"/>
      <c r="K83" s="31"/>
    </row>
    <row r="84" spans="2:11" s="41" customFormat="1" ht="196.4" customHeight="1">
      <c r="B84" s="42">
        <v>50</v>
      </c>
      <c r="C84" s="145" t="s">
        <v>82</v>
      </c>
      <c r="D84" s="145"/>
      <c r="E84" s="145"/>
      <c r="F84" s="146" t="s">
        <v>95</v>
      </c>
      <c r="G84" s="147"/>
      <c r="H84" s="31" t="s">
        <v>135</v>
      </c>
      <c r="I84" s="31"/>
      <c r="J84" s="31"/>
      <c r="K84" s="31"/>
    </row>
    <row r="85" spans="2:11" s="41" customFormat="1" ht="23">
      <c r="B85" s="149" t="s">
        <v>137</v>
      </c>
      <c r="C85" s="150"/>
      <c r="D85" s="151"/>
      <c r="E85" s="48" t="s">
        <v>138</v>
      </c>
      <c r="F85" s="48"/>
      <c r="G85" s="48" t="s">
        <v>139</v>
      </c>
      <c r="H85" s="48" t="s">
        <v>140</v>
      </c>
      <c r="I85" s="46" t="s">
        <v>141</v>
      </c>
      <c r="J85" s="48" t="s">
        <v>4</v>
      </c>
      <c r="K85" s="48" t="s">
        <v>3</v>
      </c>
    </row>
    <row r="86" spans="2:11" s="41" customFormat="1" ht="23">
      <c r="B86" s="46"/>
      <c r="C86" s="46"/>
      <c r="D86" s="46"/>
      <c r="E86" s="48"/>
      <c r="F86" s="48"/>
      <c r="G86" s="48"/>
      <c r="H86" s="48"/>
      <c r="I86" s="46"/>
      <c r="J86" s="48"/>
      <c r="K86" s="48"/>
    </row>
    <row r="87" spans="2:11" s="41" customFormat="1" ht="14.4" customHeight="1">
      <c r="B87" s="49"/>
      <c r="C87" s="46"/>
      <c r="D87" s="46"/>
      <c r="E87" s="48"/>
      <c r="F87" s="48"/>
      <c r="G87" s="48"/>
      <c r="H87" s="48"/>
      <c r="I87" s="46"/>
      <c r="J87" s="48"/>
      <c r="K87" s="48"/>
    </row>
    <row r="88" spans="2:11" s="41" customFormat="1" ht="23">
      <c r="B88" s="143" t="s">
        <v>142</v>
      </c>
      <c r="C88" s="143"/>
      <c r="D88" s="143"/>
      <c r="E88" s="143"/>
      <c r="F88" s="50"/>
      <c r="G88" s="50"/>
      <c r="H88" s="50"/>
      <c r="I88" s="43"/>
      <c r="J88" s="49"/>
      <c r="K88" s="48"/>
    </row>
    <row r="89" spans="2:11" s="41" customFormat="1" ht="23">
      <c r="B89" s="148" t="s">
        <v>120</v>
      </c>
      <c r="C89" s="148"/>
      <c r="D89" s="148"/>
      <c r="E89" s="46">
        <v>0</v>
      </c>
      <c r="F89" s="50"/>
      <c r="G89" s="43"/>
      <c r="H89" s="43"/>
      <c r="I89" s="51"/>
      <c r="J89" s="52">
        <f>I89*H89*G89*E89</f>
        <v>0</v>
      </c>
      <c r="K89" s="48"/>
    </row>
    <row r="90" spans="2:11" s="41" customFormat="1" ht="23">
      <c r="B90" s="152" t="s">
        <v>143</v>
      </c>
      <c r="C90" s="152"/>
      <c r="D90" s="152"/>
      <c r="E90" s="40"/>
      <c r="F90" s="50"/>
      <c r="G90" s="50"/>
      <c r="H90" s="50"/>
      <c r="I90" s="51"/>
      <c r="J90" s="52">
        <f>SUM(J89:J89)</f>
        <v>0</v>
      </c>
      <c r="K90" s="43" t="s">
        <v>17</v>
      </c>
    </row>
    <row r="91" spans="2:11" s="41" customFormat="1" ht="23">
      <c r="B91" s="43"/>
      <c r="C91" s="53"/>
      <c r="D91" s="43"/>
      <c r="E91" s="40"/>
      <c r="F91" s="50"/>
      <c r="G91" s="50"/>
      <c r="H91" s="50"/>
      <c r="I91" s="51"/>
      <c r="J91" s="43"/>
      <c r="K91" s="43"/>
    </row>
    <row r="92" spans="2:11" s="41" customFormat="1">
      <c r="B92" s="33"/>
      <c r="C92" s="32"/>
      <c r="D92" s="32"/>
      <c r="E92" s="34"/>
      <c r="F92" s="34"/>
      <c r="G92" s="34"/>
      <c r="H92" s="34"/>
      <c r="I92" s="32"/>
      <c r="J92" s="34"/>
      <c r="K92" s="33"/>
    </row>
    <row r="93" spans="2:11" s="41" customFormat="1">
      <c r="B93" s="155" t="s">
        <v>239</v>
      </c>
      <c r="C93" s="155"/>
      <c r="D93" s="155"/>
      <c r="E93" s="54"/>
      <c r="F93" s="54"/>
      <c r="G93" s="34"/>
      <c r="H93" s="34"/>
      <c r="I93" s="32"/>
      <c r="J93" s="34"/>
      <c r="K93" s="33"/>
    </row>
    <row r="94" spans="2:11" s="41" customFormat="1">
      <c r="B94" s="154" t="s">
        <v>144</v>
      </c>
      <c r="C94" s="154"/>
      <c r="D94" s="154"/>
      <c r="E94" s="55"/>
      <c r="F94" s="55"/>
      <c r="G94" s="34"/>
      <c r="H94" s="34"/>
      <c r="I94" s="32"/>
      <c r="J94" s="56">
        <f>+J21</f>
        <v>0</v>
      </c>
      <c r="K94" s="33"/>
    </row>
    <row r="95" spans="2:11" s="41" customFormat="1">
      <c r="B95" s="154" t="s">
        <v>145</v>
      </c>
      <c r="C95" s="154"/>
      <c r="D95" s="154"/>
      <c r="E95" s="55"/>
      <c r="F95" s="55"/>
      <c r="G95" s="34"/>
      <c r="H95" s="34"/>
      <c r="I95" s="32"/>
      <c r="J95" s="56">
        <f>J94*0.1</f>
        <v>0</v>
      </c>
      <c r="K95" s="33"/>
    </row>
    <row r="96" spans="2:11" s="41" customFormat="1">
      <c r="B96" s="153" t="s">
        <v>143</v>
      </c>
      <c r="C96" s="153"/>
      <c r="D96" s="153"/>
      <c r="E96" s="55"/>
      <c r="F96" s="55"/>
      <c r="G96" s="34"/>
      <c r="H96" s="34"/>
      <c r="I96" s="32"/>
      <c r="J96" s="56">
        <f>SUM(J94:J95)</f>
        <v>0</v>
      </c>
      <c r="K96" s="32" t="s">
        <v>21</v>
      </c>
    </row>
    <row r="97" spans="1:30" s="41" customFormat="1">
      <c r="B97" s="153" t="s">
        <v>143</v>
      </c>
      <c r="C97" s="153"/>
      <c r="D97" s="153"/>
      <c r="E97" s="55"/>
      <c r="F97" s="55"/>
      <c r="G97" s="34"/>
      <c r="H97" s="34"/>
      <c r="I97" s="32"/>
      <c r="J97" s="56">
        <f>ROUND(J96,0)</f>
        <v>0</v>
      </c>
      <c r="K97" s="32" t="s">
        <v>21</v>
      </c>
    </row>
    <row r="98" spans="1:30" s="41" customFormat="1">
      <c r="B98" s="155" t="s">
        <v>240</v>
      </c>
      <c r="C98" s="155"/>
      <c r="D98" s="155"/>
      <c r="E98" s="24"/>
      <c r="F98" s="34"/>
      <c r="G98" s="34"/>
      <c r="H98" s="34"/>
      <c r="I98" s="39"/>
      <c r="J98" s="32"/>
      <c r="K98" s="32"/>
    </row>
    <row r="99" spans="1:30" s="41" customFormat="1">
      <c r="B99" s="154" t="s">
        <v>146</v>
      </c>
      <c r="C99" s="154"/>
      <c r="D99" s="154"/>
      <c r="E99" s="24"/>
      <c r="F99" s="24"/>
      <c r="G99" s="34"/>
      <c r="H99" s="34"/>
      <c r="I99" s="32"/>
      <c r="J99" s="56">
        <f>+J22</f>
        <v>0</v>
      </c>
      <c r="K99" s="32"/>
    </row>
    <row r="100" spans="1:30" s="41" customFormat="1">
      <c r="B100" s="154" t="s">
        <v>145</v>
      </c>
      <c r="C100" s="154"/>
      <c r="D100" s="154"/>
      <c r="E100" s="24"/>
      <c r="F100" s="24"/>
      <c r="G100" s="34"/>
      <c r="H100" s="34"/>
      <c r="I100" s="32"/>
      <c r="J100" s="56">
        <f>J99*0.1*0</f>
        <v>0</v>
      </c>
      <c r="K100" s="32"/>
    </row>
    <row r="101" spans="1:30" s="41" customFormat="1">
      <c r="B101" s="153" t="s">
        <v>143</v>
      </c>
      <c r="C101" s="153"/>
      <c r="D101" s="153"/>
      <c r="E101" s="24"/>
      <c r="F101" s="24"/>
      <c r="G101" s="34"/>
      <c r="H101" s="34"/>
      <c r="I101" s="32"/>
      <c r="J101" s="56">
        <f>SUM(J99:J100)</f>
        <v>0</v>
      </c>
      <c r="K101" s="32" t="s">
        <v>10</v>
      </c>
    </row>
    <row r="102" spans="1:30" s="41" customFormat="1">
      <c r="B102" s="25"/>
      <c r="C102" s="57"/>
      <c r="D102" s="57"/>
      <c r="E102" s="24"/>
      <c r="F102" s="24"/>
      <c r="G102" s="34"/>
      <c r="H102" s="34"/>
      <c r="I102" s="32"/>
      <c r="J102" s="56"/>
      <c r="K102" s="32"/>
    </row>
    <row r="103" spans="1:30" s="41" customFormat="1">
      <c r="B103" s="139" t="s">
        <v>241</v>
      </c>
      <c r="C103" s="139"/>
      <c r="D103" s="139"/>
      <c r="E103" s="139"/>
      <c r="F103" s="24"/>
      <c r="G103" s="34"/>
      <c r="H103" s="34"/>
      <c r="I103" s="32"/>
      <c r="J103" s="56"/>
      <c r="K103" s="32"/>
    </row>
    <row r="104" spans="1:30" s="41" customFormat="1">
      <c r="B104" s="154" t="s">
        <v>147</v>
      </c>
      <c r="C104" s="154"/>
      <c r="D104" s="154"/>
      <c r="E104" s="24"/>
      <c r="F104" s="24"/>
      <c r="G104" s="34"/>
      <c r="H104" s="34"/>
      <c r="I104" s="32"/>
      <c r="J104" s="56">
        <f>+J23</f>
        <v>0</v>
      </c>
    </row>
    <row r="105" spans="1:30" s="41" customFormat="1">
      <c r="B105" s="154"/>
      <c r="C105" s="154"/>
      <c r="D105" s="154"/>
      <c r="E105" s="24"/>
      <c r="F105" s="24"/>
      <c r="G105" s="141">
        <v>0</v>
      </c>
      <c r="H105" s="141"/>
      <c r="I105" s="141"/>
      <c r="J105" s="56">
        <f>J104*0.1*0</f>
        <v>0</v>
      </c>
      <c r="K105" s="33"/>
    </row>
    <row r="106" spans="1:30" s="41" customFormat="1">
      <c r="B106" s="154" t="s">
        <v>148</v>
      </c>
      <c r="C106" s="154"/>
      <c r="D106" s="154"/>
      <c r="E106" s="54"/>
      <c r="F106" s="54"/>
      <c r="G106" s="54"/>
      <c r="H106" s="34"/>
      <c r="I106" s="32"/>
      <c r="J106" s="56">
        <f>SUM(J104:J105)</f>
        <v>0</v>
      </c>
      <c r="K106" s="33" t="s">
        <v>10</v>
      </c>
    </row>
    <row r="107" spans="1:30">
      <c r="B107" s="33"/>
      <c r="C107" s="32"/>
      <c r="D107" s="32"/>
      <c r="E107" s="34"/>
      <c r="F107" s="34"/>
      <c r="G107" s="34"/>
      <c r="H107" s="34"/>
      <c r="I107" s="32"/>
      <c r="J107" s="34"/>
      <c r="K107" s="34"/>
    </row>
    <row r="108" spans="1:30">
      <c r="B108" s="155" t="s">
        <v>242</v>
      </c>
      <c r="C108" s="155"/>
      <c r="D108" s="155"/>
      <c r="E108" s="24"/>
      <c r="F108" s="24"/>
      <c r="G108" s="34"/>
      <c r="H108" s="34"/>
      <c r="I108" s="32"/>
      <c r="J108" s="34"/>
      <c r="K108" s="34"/>
    </row>
    <row r="109" spans="1:30">
      <c r="B109" s="154" t="s">
        <v>149</v>
      </c>
      <c r="C109" s="154"/>
      <c r="D109" s="154"/>
      <c r="E109" s="24"/>
      <c r="F109" s="24"/>
      <c r="G109" s="141">
        <v>0</v>
      </c>
      <c r="H109" s="141"/>
      <c r="I109" s="141"/>
      <c r="J109" s="56">
        <f>+J24</f>
        <v>0</v>
      </c>
      <c r="K109" s="32"/>
    </row>
    <row r="110" spans="1:30" s="34" customFormat="1">
      <c r="A110" s="58"/>
      <c r="B110" s="33"/>
      <c r="C110" s="32"/>
      <c r="D110" s="32"/>
      <c r="I110" s="32"/>
      <c r="J110" s="56">
        <f>J109*0.1</f>
        <v>0</v>
      </c>
      <c r="L110" s="23"/>
      <c r="M110" s="23"/>
      <c r="N110" s="23"/>
      <c r="O110" s="23"/>
      <c r="P110" s="23"/>
      <c r="Q110" s="23"/>
      <c r="R110" s="23"/>
      <c r="S110" s="23"/>
      <c r="T110" s="23"/>
      <c r="U110" s="23"/>
      <c r="V110" s="23"/>
      <c r="W110" s="23"/>
      <c r="X110" s="23"/>
      <c r="Y110" s="23"/>
      <c r="Z110" s="23"/>
      <c r="AA110" s="23"/>
      <c r="AB110" s="23"/>
      <c r="AC110" s="23"/>
      <c r="AD110" s="23"/>
    </row>
    <row r="111" spans="1:30" s="34" customFormat="1">
      <c r="A111" s="58"/>
      <c r="B111" s="33"/>
      <c r="C111" s="32"/>
      <c r="D111" s="32"/>
      <c r="I111" s="32"/>
      <c r="J111" s="56">
        <f>SUM(J109:J110)</f>
        <v>0</v>
      </c>
      <c r="K111" s="32" t="s">
        <v>21</v>
      </c>
      <c r="L111" s="23"/>
      <c r="M111" s="23"/>
      <c r="N111" s="23"/>
      <c r="O111" s="23"/>
      <c r="P111" s="23"/>
      <c r="Q111" s="23"/>
      <c r="R111" s="23"/>
      <c r="S111" s="23"/>
      <c r="T111" s="23"/>
      <c r="U111" s="23"/>
      <c r="V111" s="23"/>
      <c r="W111" s="23"/>
      <c r="X111" s="23"/>
      <c r="Y111" s="23"/>
      <c r="Z111" s="23"/>
      <c r="AA111" s="23"/>
      <c r="AB111" s="23"/>
      <c r="AC111" s="23"/>
      <c r="AD111" s="23"/>
    </row>
    <row r="112" spans="1:30">
      <c r="J112" s="56"/>
    </row>
  </sheetData>
  <mergeCells count="136">
    <mergeCell ref="G105:I105"/>
    <mergeCell ref="B106:D106"/>
    <mergeCell ref="B108:D108"/>
    <mergeCell ref="B109:D109"/>
    <mergeCell ref="G109:I109"/>
    <mergeCell ref="B99:D99"/>
    <mergeCell ref="B100:D100"/>
    <mergeCell ref="B101:D101"/>
    <mergeCell ref="B103:E103"/>
    <mergeCell ref="B104:D104"/>
    <mergeCell ref="B105:D105"/>
    <mergeCell ref="B93:D93"/>
    <mergeCell ref="B94:D94"/>
    <mergeCell ref="B95:D95"/>
    <mergeCell ref="B96:D96"/>
    <mergeCell ref="B97:D97"/>
    <mergeCell ref="B98:D98"/>
    <mergeCell ref="C84:E84"/>
    <mergeCell ref="F84:G84"/>
    <mergeCell ref="B85:D85"/>
    <mergeCell ref="B88:E88"/>
    <mergeCell ref="B89:D89"/>
    <mergeCell ref="B90:D90"/>
    <mergeCell ref="C81:E81"/>
    <mergeCell ref="F81:G81"/>
    <mergeCell ref="C82:E82"/>
    <mergeCell ref="F82:G82"/>
    <mergeCell ref="C83:E83"/>
    <mergeCell ref="F83:G83"/>
    <mergeCell ref="C78:E78"/>
    <mergeCell ref="F78:G78"/>
    <mergeCell ref="C79:E79"/>
    <mergeCell ref="F79:G79"/>
    <mergeCell ref="C80:E80"/>
    <mergeCell ref="F80:G80"/>
    <mergeCell ref="C75:E75"/>
    <mergeCell ref="F75:G75"/>
    <mergeCell ref="C76:E76"/>
    <mergeCell ref="F76:G76"/>
    <mergeCell ref="C77:E77"/>
    <mergeCell ref="F77:G77"/>
    <mergeCell ref="C72:E72"/>
    <mergeCell ref="F72:G72"/>
    <mergeCell ref="C73:E73"/>
    <mergeCell ref="F73:G73"/>
    <mergeCell ref="C74:E74"/>
    <mergeCell ref="F74:G74"/>
    <mergeCell ref="C69:E69"/>
    <mergeCell ref="F69:G69"/>
    <mergeCell ref="C70:E70"/>
    <mergeCell ref="F70:G70"/>
    <mergeCell ref="C71:E71"/>
    <mergeCell ref="F71:G71"/>
    <mergeCell ref="C66:E66"/>
    <mergeCell ref="F66:G66"/>
    <mergeCell ref="C67:E67"/>
    <mergeCell ref="F67:G67"/>
    <mergeCell ref="C68:E68"/>
    <mergeCell ref="F68:G68"/>
    <mergeCell ref="C63:E63"/>
    <mergeCell ref="F63:G63"/>
    <mergeCell ref="C64:E64"/>
    <mergeCell ref="F64:G64"/>
    <mergeCell ref="C65:E65"/>
    <mergeCell ref="F65:G65"/>
    <mergeCell ref="C60:E60"/>
    <mergeCell ref="F60:G60"/>
    <mergeCell ref="C61:E61"/>
    <mergeCell ref="F61:G61"/>
    <mergeCell ref="C62:E62"/>
    <mergeCell ref="F62:G62"/>
    <mergeCell ref="C57:E57"/>
    <mergeCell ref="F57:G57"/>
    <mergeCell ref="C58:E58"/>
    <mergeCell ref="F58:G58"/>
    <mergeCell ref="C59:E59"/>
    <mergeCell ref="F59:G59"/>
    <mergeCell ref="C54:E54"/>
    <mergeCell ref="F54:G54"/>
    <mergeCell ref="C55:E55"/>
    <mergeCell ref="F55:G55"/>
    <mergeCell ref="C56:E56"/>
    <mergeCell ref="F56:G56"/>
    <mergeCell ref="C51:E51"/>
    <mergeCell ref="F51:G51"/>
    <mergeCell ref="C52:E52"/>
    <mergeCell ref="F52:G52"/>
    <mergeCell ref="C53:E53"/>
    <mergeCell ref="F53:G53"/>
    <mergeCell ref="C48:E48"/>
    <mergeCell ref="F48:G48"/>
    <mergeCell ref="C49:E49"/>
    <mergeCell ref="F49:G49"/>
    <mergeCell ref="C50:E50"/>
    <mergeCell ref="F50:G50"/>
    <mergeCell ref="C45:E45"/>
    <mergeCell ref="F45:G45"/>
    <mergeCell ref="C46:E46"/>
    <mergeCell ref="F46:G46"/>
    <mergeCell ref="C47:E47"/>
    <mergeCell ref="F47:G47"/>
    <mergeCell ref="C42:E42"/>
    <mergeCell ref="F42:G42"/>
    <mergeCell ref="C43:E43"/>
    <mergeCell ref="F43:G43"/>
    <mergeCell ref="C44:E44"/>
    <mergeCell ref="F44:G44"/>
    <mergeCell ref="C40:E40"/>
    <mergeCell ref="F40:G40"/>
    <mergeCell ref="C41:E41"/>
    <mergeCell ref="F41:G41"/>
    <mergeCell ref="C36:E36"/>
    <mergeCell ref="F36:G36"/>
    <mergeCell ref="C37:E37"/>
    <mergeCell ref="F37:G37"/>
    <mergeCell ref="C38:E38"/>
    <mergeCell ref="F38:G38"/>
    <mergeCell ref="C27:D27"/>
    <mergeCell ref="B32:J32"/>
    <mergeCell ref="C34:E34"/>
    <mergeCell ref="F34:G34"/>
    <mergeCell ref="C35:E35"/>
    <mergeCell ref="F35:G35"/>
    <mergeCell ref="B15:K15"/>
    <mergeCell ref="C25:D25"/>
    <mergeCell ref="C39:E39"/>
    <mergeCell ref="F39:G39"/>
    <mergeCell ref="E9:K9"/>
    <mergeCell ref="B13:B14"/>
    <mergeCell ref="C13:C14"/>
    <mergeCell ref="D13:D14"/>
    <mergeCell ref="E13:E14"/>
    <mergeCell ref="G13:I13"/>
    <mergeCell ref="J13:J14"/>
    <mergeCell ref="K13:K14"/>
    <mergeCell ref="C26:D26"/>
  </mergeCells>
  <pageMargins left="0.7" right="0.7" top="0.75" bottom="0.75" header="0.3" footer="0.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4A43C0-E054-4F6D-B1E1-B0370F4D6428}">
  <sheetPr>
    <tabColor rgb="FFFFFF00"/>
  </sheetPr>
  <dimension ref="A2:AD112"/>
  <sheetViews>
    <sheetView topLeftCell="A3" zoomScale="59" workbookViewId="0">
      <selection activeCell="F35" sqref="F35:G35"/>
    </sheetView>
  </sheetViews>
  <sheetFormatPr defaultColWidth="8.90625" defaultRowHeight="21.5"/>
  <cols>
    <col min="1" max="1" width="8.90625" style="23"/>
    <col min="2" max="2" width="29.90625" style="22" customWidth="1"/>
    <col min="3" max="3" width="21.90625" style="21" customWidth="1"/>
    <col min="4" max="4" width="23.453125" style="21" customWidth="1"/>
    <col min="5" max="5" width="47.08984375" style="23" customWidth="1"/>
    <col min="6" max="6" width="14.90625" style="23" customWidth="1"/>
    <col min="7" max="7" width="12.90625" style="23" customWidth="1"/>
    <col min="8" max="8" width="13.54296875" style="23" customWidth="1"/>
    <col min="9" max="9" width="14.90625" style="23" customWidth="1"/>
    <col min="10" max="10" width="19.90625" style="23" customWidth="1"/>
    <col min="11" max="11" width="35" style="22" customWidth="1"/>
    <col min="12" max="16384" width="8.90625" style="23"/>
  </cols>
  <sheetData>
    <row r="2" spans="2:11" ht="42" customHeight="1">
      <c r="B2" s="24" t="s">
        <v>99</v>
      </c>
      <c r="C2" s="36" t="s">
        <v>251</v>
      </c>
    </row>
    <row r="3" spans="2:11" ht="21" customHeight="1">
      <c r="B3" s="24" t="s">
        <v>100</v>
      </c>
      <c r="C3" s="25"/>
      <c r="E3" s="23" t="s">
        <v>343</v>
      </c>
      <c r="F3" s="23">
        <f>1*7.8</f>
        <v>7.8</v>
      </c>
    </row>
    <row r="4" spans="2:11" ht="21" customHeight="1">
      <c r="B4" s="24" t="s">
        <v>101</v>
      </c>
      <c r="C4" s="32" t="s">
        <v>344</v>
      </c>
      <c r="E4" s="23" t="s">
        <v>334</v>
      </c>
    </row>
    <row r="5" spans="2:11" ht="21" customHeight="1">
      <c r="B5" s="24" t="s">
        <v>102</v>
      </c>
      <c r="C5" s="25" t="s">
        <v>346</v>
      </c>
    </row>
    <row r="6" spans="2:11" ht="21" customHeight="1">
      <c r="B6" s="24" t="s">
        <v>103</v>
      </c>
      <c r="C6" s="25"/>
    </row>
    <row r="7" spans="2:11" ht="21" customHeight="1">
      <c r="B7" s="24" t="s">
        <v>104</v>
      </c>
      <c r="C7" s="25">
        <v>1</v>
      </c>
    </row>
    <row r="8" spans="2:11" ht="21" customHeight="1">
      <c r="B8" s="24" t="s">
        <v>105</v>
      </c>
      <c r="C8" s="25" t="s">
        <v>317</v>
      </c>
    </row>
    <row r="9" spans="2:11" ht="41.4" customHeight="1">
      <c r="B9" s="26" t="s">
        <v>106</v>
      </c>
      <c r="C9" s="25">
        <f>C7+1</f>
        <v>2</v>
      </c>
      <c r="E9" s="135"/>
      <c r="F9" s="135"/>
      <c r="G9" s="135"/>
      <c r="H9" s="135"/>
      <c r="I9" s="135"/>
      <c r="J9" s="135"/>
      <c r="K9" s="135"/>
    </row>
    <row r="10" spans="2:11" ht="21" customHeight="1">
      <c r="B10" s="24" t="s">
        <v>107</v>
      </c>
      <c r="C10" s="25" t="s">
        <v>217</v>
      </c>
      <c r="J10" s="27"/>
    </row>
    <row r="11" spans="2:11" ht="21" customHeight="1">
      <c r="B11" s="24" t="s">
        <v>108</v>
      </c>
      <c r="C11" s="25" t="s">
        <v>218</v>
      </c>
    </row>
    <row r="12" spans="2:11">
      <c r="B12" s="28"/>
      <c r="C12" s="29"/>
    </row>
    <row r="13" spans="2:11" ht="15" customHeight="1">
      <c r="B13" s="136" t="s">
        <v>109</v>
      </c>
      <c r="C13" s="136" t="s">
        <v>110</v>
      </c>
      <c r="D13" s="136" t="s">
        <v>111</v>
      </c>
      <c r="E13" s="136" t="s">
        <v>112</v>
      </c>
      <c r="F13" s="30"/>
      <c r="G13" s="136" t="s">
        <v>113</v>
      </c>
      <c r="H13" s="136"/>
      <c r="I13" s="136"/>
      <c r="J13" s="136" t="s">
        <v>114</v>
      </c>
      <c r="K13" s="136" t="s">
        <v>115</v>
      </c>
    </row>
    <row r="14" spans="2:11" ht="15" customHeight="1">
      <c r="B14" s="136"/>
      <c r="C14" s="136"/>
      <c r="D14" s="136"/>
      <c r="E14" s="136"/>
      <c r="F14" s="30" t="s">
        <v>116</v>
      </c>
      <c r="G14" s="30" t="s">
        <v>117</v>
      </c>
      <c r="H14" s="30" t="s">
        <v>118</v>
      </c>
      <c r="I14" s="30" t="s">
        <v>119</v>
      </c>
      <c r="J14" s="136"/>
      <c r="K14" s="136"/>
    </row>
    <row r="15" spans="2:11" ht="18.649999999999999" customHeight="1">
      <c r="B15" s="132" t="s">
        <v>120</v>
      </c>
      <c r="C15" s="132"/>
      <c r="D15" s="132"/>
      <c r="E15" s="132"/>
      <c r="F15" s="132"/>
      <c r="G15" s="132"/>
      <c r="H15" s="132"/>
      <c r="I15" s="132"/>
      <c r="J15" s="132"/>
      <c r="K15" s="132"/>
    </row>
    <row r="16" spans="2:11">
      <c r="B16" s="31"/>
      <c r="C16" s="32"/>
      <c r="D16" s="32"/>
      <c r="E16" s="32"/>
      <c r="F16" s="32"/>
      <c r="G16" s="32"/>
      <c r="H16" s="32"/>
      <c r="I16" s="33"/>
      <c r="J16" s="32"/>
      <c r="K16" s="32"/>
    </row>
    <row r="17" spans="2:11">
      <c r="B17" s="33"/>
      <c r="C17" s="32"/>
      <c r="D17" s="32"/>
      <c r="E17" s="34"/>
      <c r="F17" s="32"/>
      <c r="G17" s="32"/>
      <c r="H17" s="34"/>
      <c r="I17" s="34"/>
      <c r="J17" s="32"/>
      <c r="K17" s="33"/>
    </row>
    <row r="18" spans="2:11">
      <c r="B18" s="33"/>
      <c r="C18" s="32"/>
      <c r="D18" s="32"/>
      <c r="E18" s="34"/>
      <c r="F18" s="32"/>
      <c r="G18" s="32"/>
      <c r="H18" s="34"/>
      <c r="I18" s="34"/>
      <c r="J18" s="32"/>
      <c r="K18" s="33"/>
    </row>
    <row r="19" spans="2:11">
      <c r="B19" s="33"/>
      <c r="C19" s="32"/>
      <c r="D19" s="32"/>
      <c r="E19" s="34"/>
      <c r="F19" s="32"/>
      <c r="G19" s="32"/>
      <c r="H19" s="34"/>
      <c r="I19" s="34"/>
      <c r="J19" s="32"/>
      <c r="K19" s="33"/>
    </row>
    <row r="20" spans="2:11" ht="22.5" customHeight="1">
      <c r="B20" s="35" t="s">
        <v>121</v>
      </c>
      <c r="C20" s="25"/>
      <c r="D20" s="25"/>
      <c r="E20" s="36"/>
      <c r="F20" s="36"/>
      <c r="G20" s="37"/>
      <c r="H20" s="34"/>
      <c r="I20" s="30"/>
      <c r="J20" s="38"/>
      <c r="K20" s="33"/>
    </row>
    <row r="21" spans="2:11" ht="22.5" customHeight="1">
      <c r="B21" s="35"/>
      <c r="C21" s="36" t="s">
        <v>275</v>
      </c>
      <c r="D21" s="31"/>
      <c r="E21" s="36"/>
      <c r="F21" s="36"/>
      <c r="G21" s="37"/>
      <c r="H21" s="34"/>
      <c r="I21" s="25" t="s">
        <v>10</v>
      </c>
      <c r="J21" s="38">
        <f>+J16</f>
        <v>0</v>
      </c>
      <c r="K21" s="33"/>
    </row>
    <row r="22" spans="2:11" ht="22.5" customHeight="1">
      <c r="B22" s="35"/>
      <c r="C22" s="78" t="s">
        <v>225</v>
      </c>
      <c r="D22" s="33"/>
      <c r="E22" s="31"/>
      <c r="F22" s="31"/>
      <c r="G22" s="32"/>
      <c r="H22" s="32"/>
      <c r="I22" s="25" t="s">
        <v>14</v>
      </c>
      <c r="J22" s="38">
        <f>+J17</f>
        <v>0</v>
      </c>
      <c r="K22" s="33"/>
    </row>
    <row r="23" spans="2:11" ht="22.5" customHeight="1">
      <c r="B23" s="35"/>
      <c r="C23" s="78"/>
      <c r="D23" s="33"/>
      <c r="E23" s="31"/>
      <c r="F23" s="31"/>
      <c r="G23" s="32"/>
      <c r="H23" s="32"/>
      <c r="I23" s="25"/>
      <c r="J23" s="38"/>
      <c r="K23" s="33"/>
    </row>
    <row r="24" spans="2:11" ht="22.5" customHeight="1">
      <c r="B24" s="35"/>
      <c r="C24" s="78"/>
      <c r="D24" s="33"/>
      <c r="E24" s="31"/>
      <c r="F24" s="31"/>
      <c r="G24" s="32"/>
      <c r="H24" s="32"/>
      <c r="I24" s="25"/>
      <c r="J24" s="38"/>
      <c r="K24" s="33"/>
    </row>
    <row r="25" spans="2:11" ht="22.5" customHeight="1">
      <c r="B25" s="35"/>
      <c r="C25" s="139"/>
      <c r="D25" s="139"/>
      <c r="E25" s="31"/>
      <c r="F25" s="31"/>
      <c r="G25" s="32"/>
      <c r="H25" s="32"/>
      <c r="I25" s="25"/>
      <c r="J25" s="38"/>
      <c r="K25" s="33"/>
    </row>
    <row r="26" spans="2:11" ht="22.5" customHeight="1">
      <c r="B26" s="35"/>
      <c r="C26" s="134"/>
      <c r="D26" s="134"/>
      <c r="E26" s="31"/>
      <c r="F26" s="31"/>
      <c r="G26" s="32"/>
      <c r="H26" s="32"/>
      <c r="I26" s="25"/>
      <c r="J26" s="38"/>
      <c r="K26" s="33"/>
    </row>
    <row r="27" spans="2:11" ht="22.5" customHeight="1">
      <c r="B27" s="33"/>
      <c r="C27" s="141"/>
      <c r="D27" s="141"/>
      <c r="E27" s="34"/>
      <c r="F27" s="34"/>
      <c r="G27" s="34"/>
      <c r="H27" s="34"/>
      <c r="I27" s="34"/>
      <c r="J27" s="38"/>
      <c r="K27" s="33"/>
    </row>
    <row r="28" spans="2:11" ht="21.65" customHeight="1">
      <c r="B28" s="33"/>
      <c r="C28" s="34"/>
      <c r="D28" s="34"/>
      <c r="E28" s="34"/>
      <c r="F28" s="34"/>
      <c r="G28" s="34"/>
      <c r="H28" s="34"/>
      <c r="I28" s="34"/>
      <c r="J28" s="38"/>
      <c r="K28" s="39"/>
    </row>
    <row r="29" spans="2:11" ht="21.65" customHeight="1">
      <c r="B29" s="31"/>
      <c r="C29" s="34"/>
      <c r="D29" s="34"/>
      <c r="E29" s="34"/>
      <c r="F29" s="34"/>
      <c r="G29" s="34"/>
      <c r="H29" s="34"/>
      <c r="I29" s="34"/>
      <c r="J29" s="38"/>
      <c r="K29" s="39"/>
    </row>
    <row r="30" spans="2:11">
      <c r="B30" s="31"/>
      <c r="C30" s="31"/>
      <c r="D30" s="31"/>
      <c r="E30" s="31"/>
      <c r="F30" s="31"/>
      <c r="G30" s="34"/>
      <c r="H30" s="34"/>
      <c r="I30" s="34"/>
      <c r="J30" s="39"/>
      <c r="K30" s="33"/>
    </row>
    <row r="31" spans="2:11">
      <c r="B31" s="33"/>
      <c r="C31" s="32"/>
      <c r="D31" s="32"/>
      <c r="E31" s="34"/>
      <c r="F31" s="34"/>
      <c r="G31" s="34"/>
      <c r="H31" s="34"/>
      <c r="I31" s="34"/>
      <c r="J31" s="34"/>
      <c r="K31" s="33"/>
    </row>
    <row r="32" spans="2:11" ht="23">
      <c r="B32" s="142" t="s">
        <v>122</v>
      </c>
      <c r="C32" s="142"/>
      <c r="D32" s="142"/>
      <c r="E32" s="142"/>
      <c r="F32" s="142"/>
      <c r="G32" s="142"/>
      <c r="H32" s="142"/>
      <c r="I32" s="142"/>
      <c r="J32" s="142"/>
      <c r="K32" s="33"/>
    </row>
    <row r="33" spans="2:11">
      <c r="B33" s="32"/>
      <c r="C33" s="32"/>
      <c r="D33" s="32"/>
      <c r="E33" s="34"/>
      <c r="F33" s="34"/>
      <c r="G33" s="34"/>
      <c r="H33" s="34"/>
      <c r="I33" s="34"/>
      <c r="J33" s="34"/>
      <c r="K33" s="33"/>
    </row>
    <row r="34" spans="2:11" s="41" customFormat="1" ht="29.15" customHeight="1">
      <c r="B34" s="36" t="s">
        <v>0</v>
      </c>
      <c r="C34" s="140" t="s">
        <v>1</v>
      </c>
      <c r="D34" s="140"/>
      <c r="E34" s="140"/>
      <c r="F34" s="140" t="s">
        <v>2</v>
      </c>
      <c r="G34" s="140"/>
      <c r="H34" s="25" t="s">
        <v>3</v>
      </c>
      <c r="I34" s="25" t="s">
        <v>4</v>
      </c>
      <c r="J34" s="25" t="s">
        <v>123</v>
      </c>
      <c r="K34" s="25" t="s">
        <v>124</v>
      </c>
    </row>
    <row r="35" spans="2:11" s="41" customFormat="1" ht="162" customHeight="1">
      <c r="B35" s="42">
        <v>1</v>
      </c>
      <c r="C35" s="137" t="s">
        <v>183</v>
      </c>
      <c r="D35" s="137"/>
      <c r="E35" s="137"/>
      <c r="F35" s="138" t="s">
        <v>7</v>
      </c>
      <c r="G35" s="138"/>
      <c r="H35" s="43" t="s">
        <v>125</v>
      </c>
      <c r="I35" s="44">
        <v>1</v>
      </c>
      <c r="J35" s="45"/>
      <c r="K35" s="42"/>
    </row>
    <row r="36" spans="2:11" s="41" customFormat="1" ht="209.5" customHeight="1">
      <c r="B36" s="42">
        <v>2</v>
      </c>
      <c r="C36" s="137" t="s">
        <v>184</v>
      </c>
      <c r="D36" s="137"/>
      <c r="E36" s="137"/>
      <c r="F36" s="138" t="s">
        <v>9</v>
      </c>
      <c r="G36" s="138"/>
      <c r="H36" s="42" t="s">
        <v>10</v>
      </c>
      <c r="I36" s="42"/>
      <c r="J36" s="45"/>
      <c r="K36" s="42"/>
    </row>
    <row r="37" spans="2:11" s="41" customFormat="1" ht="236.5" customHeight="1">
      <c r="B37" s="42">
        <v>3</v>
      </c>
      <c r="C37" s="137" t="s">
        <v>185</v>
      </c>
      <c r="D37" s="137"/>
      <c r="E37" s="137"/>
      <c r="F37" s="138" t="s">
        <v>11</v>
      </c>
      <c r="G37" s="138"/>
      <c r="H37" s="42" t="s">
        <v>12</v>
      </c>
      <c r="I37" s="42"/>
      <c r="J37" s="45"/>
      <c r="K37" s="42"/>
    </row>
    <row r="38" spans="2:11" s="41" customFormat="1" ht="195" customHeight="1">
      <c r="B38" s="42">
        <v>4</v>
      </c>
      <c r="C38" s="137" t="s">
        <v>186</v>
      </c>
      <c r="D38" s="137"/>
      <c r="E38" s="137"/>
      <c r="F38" s="138" t="s">
        <v>13</v>
      </c>
      <c r="G38" s="138"/>
      <c r="H38" s="42" t="s">
        <v>14</v>
      </c>
      <c r="I38" s="42"/>
      <c r="J38" s="45"/>
      <c r="K38" s="42"/>
    </row>
    <row r="39" spans="2:11" s="41" customFormat="1" ht="88.4" customHeight="1">
      <c r="B39" s="42">
        <v>5</v>
      </c>
      <c r="C39" s="137" t="s">
        <v>187</v>
      </c>
      <c r="D39" s="137"/>
      <c r="E39" s="137"/>
      <c r="F39" s="138" t="s">
        <v>15</v>
      </c>
      <c r="G39" s="138"/>
      <c r="H39" s="42" t="s">
        <v>10</v>
      </c>
      <c r="I39" s="44">
        <v>0</v>
      </c>
      <c r="J39" s="45"/>
      <c r="K39" s="42"/>
    </row>
    <row r="40" spans="2:11" s="41" customFormat="1" ht="272.5" customHeight="1">
      <c r="B40" s="42">
        <v>6</v>
      </c>
      <c r="C40" s="137" t="s">
        <v>188</v>
      </c>
      <c r="D40" s="137"/>
      <c r="E40" s="137"/>
      <c r="F40" s="138" t="s">
        <v>16</v>
      </c>
      <c r="G40" s="138"/>
      <c r="H40" s="43" t="s">
        <v>17</v>
      </c>
      <c r="I40" s="44"/>
      <c r="J40" s="45"/>
      <c r="K40" s="42"/>
    </row>
    <row r="41" spans="2:11" s="41" customFormat="1" ht="192" customHeight="1">
      <c r="B41" s="42">
        <v>7</v>
      </c>
      <c r="C41" s="137" t="s">
        <v>189</v>
      </c>
      <c r="D41" s="137"/>
      <c r="E41" s="137"/>
      <c r="F41" s="138" t="s">
        <v>18</v>
      </c>
      <c r="G41" s="138"/>
      <c r="H41" s="43" t="s">
        <v>19</v>
      </c>
      <c r="I41" s="42"/>
      <c r="J41" s="45"/>
      <c r="K41" s="42"/>
    </row>
    <row r="42" spans="2:11" s="41" customFormat="1" ht="232.75" customHeight="1">
      <c r="B42" s="42">
        <v>8</v>
      </c>
      <c r="C42" s="137" t="s">
        <v>190</v>
      </c>
      <c r="D42" s="137"/>
      <c r="E42" s="137"/>
      <c r="F42" s="138" t="s">
        <v>182</v>
      </c>
      <c r="G42" s="138"/>
      <c r="H42" s="43" t="s">
        <v>21</v>
      </c>
      <c r="I42" s="42"/>
      <c r="J42" s="45"/>
      <c r="K42" s="42"/>
    </row>
    <row r="43" spans="2:11" s="41" customFormat="1" ht="292.5" customHeight="1">
      <c r="B43" s="42">
        <v>9</v>
      </c>
      <c r="C43" s="137" t="s">
        <v>191</v>
      </c>
      <c r="D43" s="137"/>
      <c r="E43" s="137"/>
      <c r="F43" s="138" t="s">
        <v>22</v>
      </c>
      <c r="G43" s="138"/>
      <c r="H43" s="43" t="s">
        <v>23</v>
      </c>
      <c r="I43" s="42"/>
      <c r="J43" s="45"/>
      <c r="K43" s="42"/>
    </row>
    <row r="44" spans="2:11" s="41" customFormat="1" ht="262.64999999999998" customHeight="1">
      <c r="B44" s="42">
        <v>10</v>
      </c>
      <c r="C44" s="137" t="s">
        <v>192</v>
      </c>
      <c r="D44" s="137"/>
      <c r="E44" s="137"/>
      <c r="F44" s="138" t="s">
        <v>24</v>
      </c>
      <c r="G44" s="138"/>
      <c r="H44" s="43" t="s">
        <v>23</v>
      </c>
      <c r="I44" s="42"/>
      <c r="J44" s="45"/>
      <c r="K44" s="42"/>
    </row>
    <row r="45" spans="2:11" s="41" customFormat="1" ht="249" customHeight="1">
      <c r="B45" s="42">
        <v>11</v>
      </c>
      <c r="C45" s="137" t="s">
        <v>193</v>
      </c>
      <c r="D45" s="137"/>
      <c r="E45" s="137"/>
      <c r="F45" s="138" t="s">
        <v>25</v>
      </c>
      <c r="G45" s="138"/>
      <c r="H45" s="43" t="s">
        <v>23</v>
      </c>
      <c r="I45" s="42"/>
      <c r="J45" s="45"/>
      <c r="K45" s="42"/>
    </row>
    <row r="46" spans="2:11" s="41" customFormat="1" ht="145.65" customHeight="1">
      <c r="B46" s="42">
        <v>12</v>
      </c>
      <c r="C46" s="137" t="s">
        <v>194</v>
      </c>
      <c r="D46" s="137"/>
      <c r="E46" s="137"/>
      <c r="F46" s="138" t="s">
        <v>26</v>
      </c>
      <c r="G46" s="138"/>
      <c r="H46" s="43" t="s">
        <v>23</v>
      </c>
      <c r="I46" s="42"/>
      <c r="J46" s="45"/>
      <c r="K46" s="42"/>
    </row>
    <row r="47" spans="2:11" s="41" customFormat="1" ht="282.64999999999998" customHeight="1">
      <c r="B47" s="42">
        <v>13</v>
      </c>
      <c r="C47" s="137" t="s">
        <v>195</v>
      </c>
      <c r="D47" s="137"/>
      <c r="E47" s="137"/>
      <c r="F47" s="138" t="s">
        <v>27</v>
      </c>
      <c r="G47" s="138"/>
      <c r="H47" s="43" t="s">
        <v>23</v>
      </c>
      <c r="I47" s="42"/>
      <c r="J47" s="45"/>
      <c r="K47" s="42"/>
    </row>
    <row r="48" spans="2:11" s="41" customFormat="1" ht="166.75" customHeight="1">
      <c r="B48" s="42">
        <v>14</v>
      </c>
      <c r="C48" s="137" t="s">
        <v>196</v>
      </c>
      <c r="D48" s="137"/>
      <c r="E48" s="137"/>
      <c r="F48" s="138" t="s">
        <v>28</v>
      </c>
      <c r="G48" s="138"/>
      <c r="H48" s="43" t="s">
        <v>23</v>
      </c>
      <c r="I48" s="42"/>
      <c r="J48" s="45"/>
      <c r="K48" s="42"/>
    </row>
    <row r="49" spans="2:11" s="41" customFormat="1" ht="270.64999999999998" customHeight="1">
      <c r="B49" s="42">
        <v>15</v>
      </c>
      <c r="C49" s="137" t="s">
        <v>197</v>
      </c>
      <c r="D49" s="137"/>
      <c r="E49" s="137"/>
      <c r="F49" s="138" t="s">
        <v>29</v>
      </c>
      <c r="G49" s="138"/>
      <c r="H49" s="42" t="s">
        <v>10</v>
      </c>
      <c r="I49" s="42"/>
      <c r="J49" s="45"/>
      <c r="K49" s="42"/>
    </row>
    <row r="50" spans="2:11" s="41" customFormat="1" ht="200.5" customHeight="1">
      <c r="B50" s="42">
        <v>16</v>
      </c>
      <c r="C50" s="137" t="s">
        <v>198</v>
      </c>
      <c r="D50" s="137"/>
      <c r="E50" s="137"/>
      <c r="F50" s="138" t="s">
        <v>30</v>
      </c>
      <c r="G50" s="138"/>
      <c r="H50" s="42"/>
      <c r="I50" s="42"/>
      <c r="J50" s="45"/>
      <c r="K50" s="42"/>
    </row>
    <row r="51" spans="2:11" s="41" customFormat="1" ht="52.75" customHeight="1">
      <c r="B51" s="42">
        <v>17</v>
      </c>
      <c r="C51" s="143" t="s">
        <v>126</v>
      </c>
      <c r="D51" s="143"/>
      <c r="E51" s="143"/>
      <c r="F51" s="138" t="s">
        <v>127</v>
      </c>
      <c r="G51" s="138"/>
      <c r="H51" s="46"/>
      <c r="I51" s="42"/>
      <c r="J51" s="45"/>
      <c r="K51" s="42"/>
    </row>
    <row r="52" spans="2:11" s="41" customFormat="1" ht="87" customHeight="1">
      <c r="B52" s="42">
        <v>18</v>
      </c>
      <c r="C52" s="137" t="s">
        <v>199</v>
      </c>
      <c r="D52" s="137"/>
      <c r="E52" s="137"/>
      <c r="F52" s="138" t="s">
        <v>31</v>
      </c>
      <c r="G52" s="138"/>
      <c r="H52" s="42" t="s">
        <v>10</v>
      </c>
      <c r="I52" s="42"/>
      <c r="J52" s="45"/>
      <c r="K52" s="42"/>
    </row>
    <row r="53" spans="2:11" s="41" customFormat="1" ht="163.4" customHeight="1">
      <c r="B53" s="42">
        <v>19</v>
      </c>
      <c r="C53" s="137" t="s">
        <v>200</v>
      </c>
      <c r="D53" s="137"/>
      <c r="E53" s="137"/>
      <c r="F53" s="138" t="s">
        <v>32</v>
      </c>
      <c r="G53" s="138"/>
      <c r="H53" s="42" t="s">
        <v>10</v>
      </c>
      <c r="I53" s="44"/>
      <c r="J53" s="45"/>
      <c r="K53" s="32"/>
    </row>
    <row r="54" spans="2:11" s="41" customFormat="1" ht="122.4" customHeight="1">
      <c r="B54" s="42">
        <v>20</v>
      </c>
      <c r="C54" s="137" t="s">
        <v>201</v>
      </c>
      <c r="D54" s="137"/>
      <c r="E54" s="137"/>
      <c r="F54" s="138" t="s">
        <v>33</v>
      </c>
      <c r="G54" s="138"/>
      <c r="H54" s="42" t="s">
        <v>10</v>
      </c>
      <c r="I54" s="44">
        <v>0</v>
      </c>
      <c r="J54" s="45"/>
      <c r="K54" s="42"/>
    </row>
    <row r="55" spans="2:11" s="41" customFormat="1" ht="103.75" customHeight="1">
      <c r="B55" s="42">
        <v>21</v>
      </c>
      <c r="C55" s="137" t="s">
        <v>202</v>
      </c>
      <c r="D55" s="137"/>
      <c r="E55" s="137"/>
      <c r="F55" s="138" t="s">
        <v>34</v>
      </c>
      <c r="G55" s="138"/>
      <c r="H55" s="42" t="s">
        <v>10</v>
      </c>
      <c r="I55" s="44">
        <f>+J106</f>
        <v>0</v>
      </c>
      <c r="J55" s="45"/>
      <c r="K55" s="42"/>
    </row>
    <row r="56" spans="2:11" s="41" customFormat="1" ht="214.75" customHeight="1">
      <c r="B56" s="42">
        <v>22</v>
      </c>
      <c r="C56" s="137" t="s">
        <v>203</v>
      </c>
      <c r="D56" s="137"/>
      <c r="E56" s="137"/>
      <c r="F56" s="138" t="s">
        <v>35</v>
      </c>
      <c r="G56" s="138"/>
      <c r="H56" s="42" t="s">
        <v>10</v>
      </c>
      <c r="I56" s="44">
        <f>+J97</f>
        <v>0</v>
      </c>
      <c r="J56" s="45"/>
      <c r="K56" s="42"/>
    </row>
    <row r="57" spans="2:11" s="41" customFormat="1" ht="32.15" customHeight="1">
      <c r="B57" s="42">
        <v>23</v>
      </c>
      <c r="C57" s="143" t="s">
        <v>128</v>
      </c>
      <c r="D57" s="143"/>
      <c r="E57" s="143"/>
      <c r="F57" s="138"/>
      <c r="G57" s="138"/>
      <c r="H57" s="35"/>
      <c r="I57" s="42"/>
      <c r="J57" s="45"/>
      <c r="K57" s="42"/>
    </row>
    <row r="58" spans="2:11" s="41" customFormat="1" ht="64.400000000000006" customHeight="1">
      <c r="B58" s="42">
        <v>24</v>
      </c>
      <c r="C58" s="137" t="s">
        <v>204</v>
      </c>
      <c r="D58" s="137"/>
      <c r="E58" s="137"/>
      <c r="F58" s="138" t="s">
        <v>36</v>
      </c>
      <c r="G58" s="138"/>
      <c r="H58" s="42"/>
      <c r="I58" s="42"/>
      <c r="J58" s="45"/>
      <c r="K58" s="33"/>
    </row>
    <row r="59" spans="2:11" s="41" customFormat="1" ht="102.65" customHeight="1">
      <c r="B59" s="42">
        <v>25</v>
      </c>
      <c r="C59" s="137" t="s">
        <v>205</v>
      </c>
      <c r="D59" s="137"/>
      <c r="E59" s="137"/>
      <c r="F59" s="138" t="s">
        <v>37</v>
      </c>
      <c r="G59" s="138"/>
      <c r="H59" s="43" t="s">
        <v>23</v>
      </c>
      <c r="I59" s="44"/>
      <c r="J59" s="45"/>
      <c r="K59" s="32"/>
    </row>
    <row r="60" spans="2:11" s="41" customFormat="1" ht="216.65" customHeight="1">
      <c r="B60" s="42">
        <v>26</v>
      </c>
      <c r="C60" s="137" t="s">
        <v>206</v>
      </c>
      <c r="D60" s="137"/>
      <c r="E60" s="137"/>
      <c r="F60" s="138" t="s">
        <v>38</v>
      </c>
      <c r="G60" s="138"/>
      <c r="H60" s="43" t="s">
        <v>23</v>
      </c>
      <c r="I60" s="44">
        <v>0</v>
      </c>
      <c r="J60" s="45"/>
      <c r="K60" s="42"/>
    </row>
    <row r="61" spans="2:11" s="41" customFormat="1" ht="180.65" customHeight="1">
      <c r="B61" s="42">
        <v>27</v>
      </c>
      <c r="C61" s="137" t="s">
        <v>207</v>
      </c>
      <c r="D61" s="137"/>
      <c r="E61" s="137"/>
      <c r="F61" s="138" t="s">
        <v>39</v>
      </c>
      <c r="G61" s="138"/>
      <c r="H61" s="43" t="s">
        <v>23</v>
      </c>
      <c r="I61" s="42">
        <v>0</v>
      </c>
      <c r="J61" s="45"/>
      <c r="K61" s="42"/>
    </row>
    <row r="62" spans="2:11" s="41" customFormat="1" ht="153" customHeight="1">
      <c r="B62" s="42">
        <v>28</v>
      </c>
      <c r="C62" s="137" t="s">
        <v>40</v>
      </c>
      <c r="D62" s="137"/>
      <c r="E62" s="137"/>
      <c r="F62" s="138" t="s">
        <v>41</v>
      </c>
      <c r="G62" s="138"/>
      <c r="H62" s="43" t="s">
        <v>10</v>
      </c>
      <c r="I62" s="42"/>
      <c r="J62" s="45"/>
      <c r="K62" s="42"/>
    </row>
    <row r="63" spans="2:11" s="41" customFormat="1" ht="111.65" customHeight="1">
      <c r="B63" s="42">
        <v>29</v>
      </c>
      <c r="C63" s="137" t="s">
        <v>208</v>
      </c>
      <c r="D63" s="137"/>
      <c r="E63" s="137"/>
      <c r="F63" s="138" t="s">
        <v>42</v>
      </c>
      <c r="G63" s="138"/>
      <c r="H63" s="43" t="s">
        <v>10</v>
      </c>
      <c r="I63" s="44"/>
      <c r="J63" s="45"/>
      <c r="K63" s="42"/>
    </row>
    <row r="64" spans="2:11" s="41" customFormat="1" ht="241.75" customHeight="1">
      <c r="B64" s="42">
        <v>30</v>
      </c>
      <c r="C64" s="137" t="s">
        <v>209</v>
      </c>
      <c r="D64" s="137"/>
      <c r="E64" s="137"/>
      <c r="F64" s="138" t="s">
        <v>43</v>
      </c>
      <c r="G64" s="138"/>
      <c r="H64" s="43" t="s">
        <v>23</v>
      </c>
      <c r="I64" s="44"/>
      <c r="J64" s="45"/>
      <c r="K64" s="42"/>
    </row>
    <row r="65" spans="2:11" s="41" customFormat="1" ht="249" customHeight="1">
      <c r="B65" s="42">
        <v>31</v>
      </c>
      <c r="C65" s="137" t="s">
        <v>129</v>
      </c>
      <c r="D65" s="137"/>
      <c r="E65" s="137"/>
      <c r="F65" s="138" t="s">
        <v>44</v>
      </c>
      <c r="G65" s="138"/>
      <c r="H65" s="43" t="s">
        <v>45</v>
      </c>
      <c r="I65" s="44"/>
      <c r="J65" s="45"/>
      <c r="K65" s="42"/>
    </row>
    <row r="66" spans="2:11" s="41" customFormat="1" ht="138" customHeight="1">
      <c r="B66" s="42">
        <v>32</v>
      </c>
      <c r="C66" s="137" t="s">
        <v>210</v>
      </c>
      <c r="D66" s="137"/>
      <c r="E66" s="137"/>
      <c r="F66" s="138" t="s">
        <v>46</v>
      </c>
      <c r="G66" s="138"/>
      <c r="H66" s="43" t="s">
        <v>47</v>
      </c>
      <c r="I66" s="44"/>
      <c r="J66" s="45"/>
      <c r="K66" s="42"/>
    </row>
    <row r="67" spans="2:11" s="41" customFormat="1" ht="166.75" customHeight="1">
      <c r="B67" s="42">
        <v>33</v>
      </c>
      <c r="C67" s="137" t="s">
        <v>211</v>
      </c>
      <c r="D67" s="137"/>
      <c r="E67" s="137"/>
      <c r="F67" s="138" t="s">
        <v>48</v>
      </c>
      <c r="G67" s="138"/>
      <c r="H67" s="43" t="s">
        <v>45</v>
      </c>
      <c r="I67" s="44"/>
      <c r="J67" s="45"/>
      <c r="K67" s="42"/>
    </row>
    <row r="68" spans="2:11" s="41" customFormat="1" ht="165" customHeight="1">
      <c r="B68" s="42">
        <v>34</v>
      </c>
      <c r="C68" s="137" t="s">
        <v>212</v>
      </c>
      <c r="D68" s="137"/>
      <c r="E68" s="137"/>
      <c r="F68" s="138" t="s">
        <v>49</v>
      </c>
      <c r="G68" s="138"/>
      <c r="H68" s="43" t="s">
        <v>21</v>
      </c>
      <c r="I68" s="42"/>
      <c r="J68" s="45"/>
      <c r="K68" s="42"/>
    </row>
    <row r="69" spans="2:11" s="41" customFormat="1" ht="409.5" customHeight="1">
      <c r="B69" s="42">
        <v>35</v>
      </c>
      <c r="C69" s="137" t="s">
        <v>213</v>
      </c>
      <c r="D69" s="137"/>
      <c r="E69" s="137"/>
      <c r="F69" s="138" t="s">
        <v>50</v>
      </c>
      <c r="G69" s="138"/>
      <c r="H69" s="43" t="s">
        <v>17</v>
      </c>
      <c r="I69" s="42"/>
      <c r="J69" s="45"/>
      <c r="K69" s="42"/>
    </row>
    <row r="70" spans="2:11" s="41" customFormat="1" ht="201" customHeight="1">
      <c r="B70" s="42">
        <v>36</v>
      </c>
      <c r="C70" s="137" t="s">
        <v>214</v>
      </c>
      <c r="D70" s="137"/>
      <c r="E70" s="137"/>
      <c r="F70" s="138" t="s">
        <v>51</v>
      </c>
      <c r="G70" s="138"/>
      <c r="H70" s="42" t="s">
        <v>14</v>
      </c>
      <c r="I70" s="42"/>
      <c r="J70" s="45"/>
      <c r="K70" s="42"/>
    </row>
    <row r="71" spans="2:11" s="41" customFormat="1" ht="201" customHeight="1">
      <c r="B71" s="42">
        <v>37</v>
      </c>
      <c r="C71" s="137" t="s">
        <v>215</v>
      </c>
      <c r="D71" s="137"/>
      <c r="E71" s="137"/>
      <c r="F71" s="138" t="s">
        <v>52</v>
      </c>
      <c r="G71" s="138"/>
      <c r="H71" s="42" t="s">
        <v>14</v>
      </c>
      <c r="I71" s="42"/>
      <c r="J71" s="45"/>
      <c r="K71" s="42"/>
    </row>
    <row r="72" spans="2:11" s="41" customFormat="1" ht="141" customHeight="1">
      <c r="B72" s="42">
        <v>38</v>
      </c>
      <c r="C72" s="137" t="s">
        <v>53</v>
      </c>
      <c r="D72" s="137"/>
      <c r="E72" s="137"/>
      <c r="F72" s="144" t="s">
        <v>54</v>
      </c>
      <c r="G72" s="144"/>
      <c r="H72" s="42" t="s">
        <v>14</v>
      </c>
      <c r="I72" s="39"/>
      <c r="J72" s="45"/>
      <c r="K72" s="42"/>
    </row>
    <row r="73" spans="2:11" s="41" customFormat="1" ht="228.65" customHeight="1">
      <c r="B73" s="42">
        <v>39</v>
      </c>
      <c r="C73" s="137" t="s">
        <v>55</v>
      </c>
      <c r="D73" s="137"/>
      <c r="E73" s="137"/>
      <c r="F73" s="144" t="s">
        <v>56</v>
      </c>
      <c r="G73" s="144"/>
      <c r="H73" s="42" t="s">
        <v>14</v>
      </c>
      <c r="I73" s="39"/>
      <c r="J73" s="45"/>
      <c r="K73" s="42"/>
    </row>
    <row r="74" spans="2:11" s="41" customFormat="1" ht="228.65" customHeight="1">
      <c r="B74" s="42">
        <v>40</v>
      </c>
      <c r="C74" s="145" t="s">
        <v>130</v>
      </c>
      <c r="D74" s="145"/>
      <c r="E74" s="145"/>
      <c r="F74" s="144" t="s">
        <v>58</v>
      </c>
      <c r="G74" s="144"/>
      <c r="H74" s="42" t="s">
        <v>59</v>
      </c>
      <c r="I74" s="39"/>
      <c r="J74" s="45"/>
      <c r="K74" s="42"/>
    </row>
    <row r="75" spans="2:11" s="41" customFormat="1" ht="228.65" customHeight="1">
      <c r="B75" s="42">
        <v>41</v>
      </c>
      <c r="C75" s="137" t="s">
        <v>60</v>
      </c>
      <c r="D75" s="137"/>
      <c r="E75" s="137"/>
      <c r="F75" s="138" t="s">
        <v>61</v>
      </c>
      <c r="G75" s="138"/>
      <c r="H75" s="32" t="s">
        <v>62</v>
      </c>
      <c r="I75" s="42"/>
      <c r="J75" s="45"/>
      <c r="K75" s="42"/>
    </row>
    <row r="76" spans="2:11" s="41" customFormat="1" ht="201" customHeight="1">
      <c r="B76" s="42">
        <v>42</v>
      </c>
      <c r="C76" s="145" t="s">
        <v>63</v>
      </c>
      <c r="D76" s="145"/>
      <c r="E76" s="145"/>
      <c r="F76" s="138" t="s">
        <v>64</v>
      </c>
      <c r="G76" s="138"/>
      <c r="H76" s="32" t="s">
        <v>62</v>
      </c>
      <c r="I76" s="42"/>
      <c r="J76" s="45"/>
      <c r="K76" s="42"/>
    </row>
    <row r="77" spans="2:11" s="41" customFormat="1" ht="145.65" customHeight="1">
      <c r="B77" s="42">
        <v>43</v>
      </c>
      <c r="C77" s="137" t="s">
        <v>131</v>
      </c>
      <c r="D77" s="137"/>
      <c r="E77" s="137"/>
      <c r="F77" s="138" t="s">
        <v>64</v>
      </c>
      <c r="G77" s="138"/>
      <c r="H77" s="32" t="s">
        <v>23</v>
      </c>
      <c r="I77" s="42"/>
      <c r="J77" s="45"/>
      <c r="K77" s="42"/>
    </row>
    <row r="78" spans="2:11" s="41" customFormat="1" ht="161.5" customHeight="1">
      <c r="B78" s="42">
        <v>44</v>
      </c>
      <c r="C78" s="137" t="s">
        <v>132</v>
      </c>
      <c r="D78" s="137"/>
      <c r="E78" s="137"/>
      <c r="F78" s="138" t="s">
        <v>67</v>
      </c>
      <c r="G78" s="138"/>
      <c r="H78" s="32" t="s">
        <v>14</v>
      </c>
      <c r="I78" s="42"/>
      <c r="J78" s="45"/>
      <c r="K78" s="42"/>
    </row>
    <row r="79" spans="2:11" s="41" customFormat="1" ht="161.5" customHeight="1">
      <c r="B79" s="42">
        <v>45</v>
      </c>
      <c r="C79" s="137" t="s">
        <v>72</v>
      </c>
      <c r="D79" s="137"/>
      <c r="E79" s="137"/>
      <c r="F79" s="138" t="s">
        <v>73</v>
      </c>
      <c r="G79" s="138"/>
      <c r="H79" s="32" t="s">
        <v>68</v>
      </c>
      <c r="I79" s="44">
        <f>+J111</f>
        <v>0</v>
      </c>
      <c r="J79" s="45"/>
      <c r="K79" s="42"/>
    </row>
    <row r="80" spans="2:11" s="41" customFormat="1" ht="136.4" customHeight="1">
      <c r="B80" s="42">
        <v>46</v>
      </c>
      <c r="C80" s="137" t="s">
        <v>133</v>
      </c>
      <c r="D80" s="137"/>
      <c r="E80" s="137"/>
      <c r="F80" s="138" t="s">
        <v>93</v>
      </c>
      <c r="G80" s="138"/>
      <c r="H80" s="32" t="s">
        <v>14</v>
      </c>
      <c r="I80" s="44">
        <f>+J103</f>
        <v>0</v>
      </c>
      <c r="J80" s="45"/>
      <c r="K80" s="42"/>
    </row>
    <row r="81" spans="2:11" s="41" customFormat="1" ht="168" customHeight="1">
      <c r="B81" s="42">
        <v>47</v>
      </c>
      <c r="C81" s="137" t="s">
        <v>76</v>
      </c>
      <c r="D81" s="137"/>
      <c r="E81" s="137"/>
      <c r="F81" s="138" t="s">
        <v>77</v>
      </c>
      <c r="G81" s="138"/>
      <c r="H81" s="32" t="s">
        <v>59</v>
      </c>
      <c r="I81" s="44"/>
      <c r="J81" s="45"/>
      <c r="K81" s="42">
        <v>0</v>
      </c>
    </row>
    <row r="82" spans="2:11" s="41" customFormat="1" ht="176.4" customHeight="1">
      <c r="B82" s="42">
        <v>48</v>
      </c>
      <c r="C82" s="137" t="s">
        <v>134</v>
      </c>
      <c r="D82" s="137"/>
      <c r="E82" s="137"/>
      <c r="F82" s="146" t="s">
        <v>70</v>
      </c>
      <c r="G82" s="147"/>
      <c r="H82" s="31" t="s">
        <v>135</v>
      </c>
      <c r="I82" s="47"/>
      <c r="J82" s="47"/>
      <c r="K82" s="47"/>
    </row>
    <row r="83" spans="2:11" s="41" customFormat="1" ht="162.65" customHeight="1">
      <c r="B83" s="42">
        <v>49</v>
      </c>
      <c r="C83" s="145" t="s">
        <v>74</v>
      </c>
      <c r="D83" s="145"/>
      <c r="E83" s="145"/>
      <c r="F83" s="146" t="s">
        <v>136</v>
      </c>
      <c r="G83" s="147"/>
      <c r="H83" s="31" t="s">
        <v>12</v>
      </c>
      <c r="I83" s="31"/>
      <c r="J83" s="31"/>
      <c r="K83" s="31"/>
    </row>
    <row r="84" spans="2:11" s="41" customFormat="1" ht="196.4" customHeight="1">
      <c r="B84" s="42">
        <v>50</v>
      </c>
      <c r="C84" s="145" t="s">
        <v>82</v>
      </c>
      <c r="D84" s="145"/>
      <c r="E84" s="145"/>
      <c r="F84" s="146" t="s">
        <v>95</v>
      </c>
      <c r="G84" s="147"/>
      <c r="H84" s="31" t="s">
        <v>135</v>
      </c>
      <c r="I84" s="31"/>
      <c r="J84" s="31"/>
      <c r="K84" s="31"/>
    </row>
    <row r="85" spans="2:11" s="41" customFormat="1" ht="23">
      <c r="B85" s="149" t="s">
        <v>137</v>
      </c>
      <c r="C85" s="150"/>
      <c r="D85" s="151"/>
      <c r="E85" s="48" t="s">
        <v>138</v>
      </c>
      <c r="F85" s="48"/>
      <c r="G85" s="48" t="s">
        <v>139</v>
      </c>
      <c r="H85" s="48" t="s">
        <v>140</v>
      </c>
      <c r="I85" s="46" t="s">
        <v>141</v>
      </c>
      <c r="J85" s="48" t="s">
        <v>4</v>
      </c>
      <c r="K85" s="48" t="s">
        <v>3</v>
      </c>
    </row>
    <row r="86" spans="2:11" s="41" customFormat="1" ht="23">
      <c r="B86" s="46"/>
      <c r="C86" s="46"/>
      <c r="D86" s="46"/>
      <c r="E86" s="48"/>
      <c r="F86" s="48"/>
      <c r="G86" s="48"/>
      <c r="H86" s="48"/>
      <c r="I86" s="46"/>
      <c r="J86" s="48"/>
      <c r="K86" s="48"/>
    </row>
    <row r="87" spans="2:11" s="41" customFormat="1" ht="14.4" customHeight="1">
      <c r="B87" s="49"/>
      <c r="C87" s="46"/>
      <c r="D87" s="46"/>
      <c r="E87" s="48"/>
      <c r="F87" s="48"/>
      <c r="G87" s="48"/>
      <c r="H87" s="48"/>
      <c r="I87" s="46"/>
      <c r="J87" s="48"/>
      <c r="K87" s="48"/>
    </row>
    <row r="88" spans="2:11" s="41" customFormat="1" ht="23">
      <c r="B88" s="143" t="s">
        <v>142</v>
      </c>
      <c r="C88" s="143"/>
      <c r="D88" s="143"/>
      <c r="E88" s="143"/>
      <c r="F88" s="50"/>
      <c r="G88" s="50"/>
      <c r="H88" s="50"/>
      <c r="I88" s="43"/>
      <c r="J88" s="49"/>
      <c r="K88" s="48"/>
    </row>
    <row r="89" spans="2:11" s="41" customFormat="1" ht="23">
      <c r="B89" s="148" t="s">
        <v>120</v>
      </c>
      <c r="C89" s="148"/>
      <c r="D89" s="148"/>
      <c r="E89" s="46">
        <v>0</v>
      </c>
      <c r="F89" s="50"/>
      <c r="G89" s="43"/>
      <c r="H89" s="43"/>
      <c r="I89" s="51"/>
      <c r="J89" s="52">
        <f>I89*H89*G89*E89</f>
        <v>0</v>
      </c>
      <c r="K89" s="48"/>
    </row>
    <row r="90" spans="2:11" s="41" customFormat="1" ht="23">
      <c r="B90" s="152" t="s">
        <v>143</v>
      </c>
      <c r="C90" s="152"/>
      <c r="D90" s="152"/>
      <c r="E90" s="40"/>
      <c r="F90" s="50"/>
      <c r="G90" s="50"/>
      <c r="H90" s="50"/>
      <c r="I90" s="51"/>
      <c r="J90" s="52">
        <f>SUM(J89:J89)</f>
        <v>0</v>
      </c>
      <c r="K90" s="43" t="s">
        <v>17</v>
      </c>
    </row>
    <row r="91" spans="2:11" s="41" customFormat="1" ht="23">
      <c r="B91" s="43"/>
      <c r="C91" s="53"/>
      <c r="D91" s="43"/>
      <c r="E91" s="40"/>
      <c r="F91" s="50"/>
      <c r="G91" s="50"/>
      <c r="H91" s="50"/>
      <c r="I91" s="51"/>
      <c r="J91" s="43"/>
      <c r="K91" s="43"/>
    </row>
    <row r="92" spans="2:11" s="41" customFormat="1">
      <c r="B92" s="33"/>
      <c r="C92" s="32"/>
      <c r="D92" s="32"/>
      <c r="E92" s="34"/>
      <c r="F92" s="34"/>
      <c r="G92" s="34"/>
      <c r="H92" s="34"/>
      <c r="I92" s="32"/>
      <c r="J92" s="34"/>
      <c r="K92" s="33"/>
    </row>
    <row r="93" spans="2:11" s="41" customFormat="1">
      <c r="B93" s="155" t="s">
        <v>340</v>
      </c>
      <c r="C93" s="155"/>
      <c r="D93" s="155"/>
      <c r="E93" s="54"/>
      <c r="F93" s="54"/>
      <c r="G93" s="34"/>
      <c r="H93" s="34"/>
      <c r="I93" s="32"/>
      <c r="J93" s="34"/>
      <c r="K93" s="33"/>
    </row>
    <row r="94" spans="2:11" s="41" customFormat="1">
      <c r="B94" s="154" t="s">
        <v>144</v>
      </c>
      <c r="C94" s="154"/>
      <c r="D94" s="154"/>
      <c r="E94" s="55"/>
      <c r="F94" s="55"/>
      <c r="G94" s="34"/>
      <c r="H94" s="34"/>
      <c r="I94" s="32"/>
      <c r="J94" s="56">
        <f>+J21</f>
        <v>0</v>
      </c>
      <c r="K94" s="33"/>
    </row>
    <row r="95" spans="2:11" s="41" customFormat="1">
      <c r="B95" s="154" t="s">
        <v>145</v>
      </c>
      <c r="C95" s="154"/>
      <c r="D95" s="154"/>
      <c r="E95" s="55"/>
      <c r="F95" s="55"/>
      <c r="G95" s="34"/>
      <c r="H95" s="34"/>
      <c r="I95" s="32"/>
      <c r="J95" s="56">
        <v>0</v>
      </c>
      <c r="K95" s="33"/>
    </row>
    <row r="96" spans="2:11" s="41" customFormat="1">
      <c r="B96" s="153" t="s">
        <v>143</v>
      </c>
      <c r="C96" s="153"/>
      <c r="D96" s="153"/>
      <c r="E96" s="55"/>
      <c r="F96" s="55"/>
      <c r="G96" s="34"/>
      <c r="H96" s="34"/>
      <c r="I96" s="32"/>
      <c r="J96" s="56">
        <f>SUM(J94:J95)</f>
        <v>0</v>
      </c>
      <c r="K96" s="32"/>
    </row>
    <row r="97" spans="1:30" s="41" customFormat="1">
      <c r="B97" s="153" t="s">
        <v>143</v>
      </c>
      <c r="C97" s="153"/>
      <c r="D97" s="153"/>
      <c r="E97" s="55"/>
      <c r="F97" s="55"/>
      <c r="G97" s="34"/>
      <c r="H97" s="34"/>
      <c r="I97" s="32"/>
      <c r="J97" s="56">
        <f>ROUND(J96,0)</f>
        <v>0</v>
      </c>
      <c r="K97" s="32" t="s">
        <v>10</v>
      </c>
    </row>
    <row r="98" spans="1:30" s="41" customFormat="1">
      <c r="B98" s="155"/>
      <c r="C98" s="155"/>
      <c r="D98" s="155"/>
      <c r="E98" s="24"/>
      <c r="F98" s="34"/>
      <c r="G98" s="34"/>
      <c r="H98" s="34"/>
      <c r="I98" s="39"/>
      <c r="J98" s="32"/>
      <c r="K98" s="32"/>
    </row>
    <row r="99" spans="1:30" s="41" customFormat="1">
      <c r="B99" s="155" t="s">
        <v>309</v>
      </c>
      <c r="C99" s="155"/>
      <c r="D99" s="155"/>
      <c r="E99" s="54"/>
      <c r="F99" s="54"/>
      <c r="G99" s="34"/>
      <c r="H99" s="34"/>
      <c r="I99" s="32"/>
      <c r="J99" s="34"/>
      <c r="K99" s="33"/>
    </row>
    <row r="100" spans="1:30" s="41" customFormat="1">
      <c r="B100" s="154" t="s">
        <v>144</v>
      </c>
      <c r="C100" s="154"/>
      <c r="D100" s="154"/>
      <c r="E100" s="55"/>
      <c r="F100" s="55"/>
      <c r="G100" s="34"/>
      <c r="H100" s="34"/>
      <c r="I100" s="32"/>
      <c r="J100" s="56">
        <f>+J22</f>
        <v>0</v>
      </c>
      <c r="K100" s="33"/>
    </row>
    <row r="101" spans="1:30" s="41" customFormat="1">
      <c r="B101" s="154" t="s">
        <v>145</v>
      </c>
      <c r="C101" s="154"/>
      <c r="D101" s="154"/>
      <c r="E101" s="55"/>
      <c r="F101" s="55"/>
      <c r="G101" s="34"/>
      <c r="H101" s="34"/>
      <c r="I101" s="32"/>
      <c r="J101" s="56">
        <f>+J100*0.1</f>
        <v>0</v>
      </c>
      <c r="K101" s="33"/>
    </row>
    <row r="102" spans="1:30" s="41" customFormat="1">
      <c r="B102" s="153" t="s">
        <v>143</v>
      </c>
      <c r="C102" s="153"/>
      <c r="D102" s="153"/>
      <c r="E102" s="55"/>
      <c r="F102" s="55"/>
      <c r="G102" s="34"/>
      <c r="H102" s="34"/>
      <c r="I102" s="32"/>
      <c r="J102" s="56">
        <f>SUM(J100:J101)</f>
        <v>0</v>
      </c>
      <c r="K102" s="32"/>
    </row>
    <row r="103" spans="1:30" s="41" customFormat="1">
      <c r="B103" s="153" t="s">
        <v>143</v>
      </c>
      <c r="C103" s="153"/>
      <c r="D103" s="153"/>
      <c r="E103" s="55"/>
      <c r="F103" s="55"/>
      <c r="G103" s="34"/>
      <c r="H103" s="34"/>
      <c r="I103" s="32"/>
      <c r="J103" s="56">
        <f>ROUND(J102,0)</f>
        <v>0</v>
      </c>
      <c r="K103" s="32" t="s">
        <v>21</v>
      </c>
    </row>
    <row r="104" spans="1:30" s="41" customFormat="1">
      <c r="B104" s="154"/>
      <c r="C104" s="154"/>
      <c r="D104" s="154"/>
      <c r="E104" s="24"/>
      <c r="F104" s="24"/>
      <c r="G104" s="34"/>
      <c r="H104" s="34"/>
      <c r="I104" s="32"/>
      <c r="J104" s="56"/>
    </row>
    <row r="105" spans="1:30" s="41" customFormat="1">
      <c r="B105" s="154"/>
      <c r="C105" s="154"/>
      <c r="D105" s="154"/>
      <c r="E105" s="24"/>
      <c r="F105" s="24"/>
      <c r="G105" s="141"/>
      <c r="H105" s="141"/>
      <c r="I105" s="141"/>
      <c r="J105" s="56"/>
      <c r="K105" s="33"/>
    </row>
    <row r="106" spans="1:30" s="41" customFormat="1">
      <c r="B106" s="154"/>
      <c r="C106" s="154"/>
      <c r="D106" s="154"/>
      <c r="E106" s="54"/>
      <c r="F106" s="54"/>
      <c r="G106" s="54"/>
      <c r="H106" s="34"/>
      <c r="I106" s="32"/>
      <c r="J106" s="56"/>
      <c r="K106" s="33"/>
    </row>
    <row r="107" spans="1:30">
      <c r="B107" s="33"/>
      <c r="C107" s="32"/>
      <c r="D107" s="32"/>
      <c r="E107" s="34"/>
      <c r="F107" s="34"/>
      <c r="G107" s="34"/>
      <c r="H107" s="34"/>
      <c r="I107" s="32"/>
      <c r="J107" s="34"/>
      <c r="K107" s="34"/>
    </row>
    <row r="108" spans="1:30">
      <c r="B108" s="155"/>
      <c r="C108" s="155"/>
      <c r="D108" s="155"/>
      <c r="E108" s="24"/>
      <c r="F108" s="24"/>
      <c r="G108" s="34"/>
      <c r="H108" s="34"/>
      <c r="I108" s="32"/>
      <c r="J108" s="34"/>
      <c r="K108" s="34"/>
    </row>
    <row r="109" spans="1:30">
      <c r="B109" s="154"/>
      <c r="C109" s="154"/>
      <c r="D109" s="154"/>
      <c r="E109" s="24"/>
      <c r="F109" s="24"/>
      <c r="G109" s="141"/>
      <c r="H109" s="141"/>
      <c r="I109" s="141"/>
      <c r="J109" s="56"/>
      <c r="K109" s="32"/>
    </row>
    <row r="110" spans="1:30" s="34" customFormat="1">
      <c r="A110" s="58"/>
      <c r="B110" s="33"/>
      <c r="C110" s="32"/>
      <c r="D110" s="32"/>
      <c r="I110" s="32"/>
      <c r="J110" s="56"/>
      <c r="L110" s="23"/>
      <c r="M110" s="23"/>
      <c r="N110" s="23"/>
      <c r="O110" s="23"/>
      <c r="P110" s="23"/>
      <c r="Q110" s="23"/>
      <c r="R110" s="23"/>
      <c r="S110" s="23"/>
      <c r="T110" s="23"/>
      <c r="U110" s="23"/>
      <c r="V110" s="23"/>
      <c r="W110" s="23"/>
      <c r="X110" s="23"/>
      <c r="Y110" s="23"/>
      <c r="Z110" s="23"/>
      <c r="AA110" s="23"/>
      <c r="AB110" s="23"/>
      <c r="AC110" s="23"/>
      <c r="AD110" s="23"/>
    </row>
    <row r="111" spans="1:30" s="34" customFormat="1">
      <c r="A111" s="58"/>
      <c r="B111" s="33"/>
      <c r="C111" s="32"/>
      <c r="D111" s="32"/>
      <c r="I111" s="32"/>
      <c r="J111" s="56"/>
      <c r="K111" s="32"/>
      <c r="L111" s="23"/>
      <c r="M111" s="23"/>
      <c r="N111" s="23"/>
      <c r="O111" s="23"/>
      <c r="P111" s="23"/>
      <c r="Q111" s="23"/>
      <c r="R111" s="23"/>
      <c r="S111" s="23"/>
      <c r="T111" s="23"/>
      <c r="U111" s="23"/>
      <c r="V111" s="23"/>
      <c r="W111" s="23"/>
      <c r="X111" s="23"/>
      <c r="Y111" s="23"/>
      <c r="Z111" s="23"/>
      <c r="AA111" s="23"/>
      <c r="AB111" s="23"/>
      <c r="AC111" s="23"/>
      <c r="AD111" s="23"/>
    </row>
    <row r="112" spans="1:30">
      <c r="J112" s="56"/>
    </row>
  </sheetData>
  <mergeCells count="137">
    <mergeCell ref="B109:D109"/>
    <mergeCell ref="G109:I109"/>
    <mergeCell ref="B103:D103"/>
    <mergeCell ref="B104:D104"/>
    <mergeCell ref="B105:D105"/>
    <mergeCell ref="G105:I105"/>
    <mergeCell ref="B106:D106"/>
    <mergeCell ref="B108:D108"/>
    <mergeCell ref="B97:D97"/>
    <mergeCell ref="B98:D98"/>
    <mergeCell ref="B99:D99"/>
    <mergeCell ref="B100:D100"/>
    <mergeCell ref="B101:D101"/>
    <mergeCell ref="B102:D102"/>
    <mergeCell ref="B89:D89"/>
    <mergeCell ref="B90:D90"/>
    <mergeCell ref="B93:D93"/>
    <mergeCell ref="B94:D94"/>
    <mergeCell ref="B95:D95"/>
    <mergeCell ref="B96:D96"/>
    <mergeCell ref="C83:E83"/>
    <mergeCell ref="F83:G83"/>
    <mergeCell ref="C84:E84"/>
    <mergeCell ref="F84:G84"/>
    <mergeCell ref="B85:D85"/>
    <mergeCell ref="B88:E88"/>
    <mergeCell ref="C80:E80"/>
    <mergeCell ref="F80:G80"/>
    <mergeCell ref="C81:E81"/>
    <mergeCell ref="F81:G81"/>
    <mergeCell ref="C82:E82"/>
    <mergeCell ref="F82:G82"/>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8:E38"/>
    <mergeCell ref="F38:G38"/>
    <mergeCell ref="C39:E39"/>
    <mergeCell ref="F39:G39"/>
    <mergeCell ref="C40:E40"/>
    <mergeCell ref="F40:G40"/>
    <mergeCell ref="C35:E35"/>
    <mergeCell ref="F35:G35"/>
    <mergeCell ref="C36:E36"/>
    <mergeCell ref="F36:G36"/>
    <mergeCell ref="C37:E37"/>
    <mergeCell ref="F37:G37"/>
    <mergeCell ref="B15:K15"/>
    <mergeCell ref="C25:D25"/>
    <mergeCell ref="C26:D26"/>
    <mergeCell ref="C27:D27"/>
    <mergeCell ref="B32:J32"/>
    <mergeCell ref="C34:E34"/>
    <mergeCell ref="F34:G34"/>
    <mergeCell ref="E9:K9"/>
    <mergeCell ref="B13:B14"/>
    <mergeCell ref="C13:C14"/>
    <mergeCell ref="D13:D14"/>
    <mergeCell ref="E13:E14"/>
    <mergeCell ref="G13:I13"/>
    <mergeCell ref="J13:J14"/>
    <mergeCell ref="K13:K14"/>
  </mergeCells>
  <pageMargins left="0.7" right="0.7" top="0.75" bottom="0.75" header="0.3" footer="0.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4C3F66-2836-49B3-A11D-97647B7422E6}">
  <sheetPr>
    <tabColor rgb="FFFFFF00"/>
  </sheetPr>
  <dimension ref="A2:AD112"/>
  <sheetViews>
    <sheetView zoomScale="59" workbookViewId="0">
      <selection activeCell="G24" sqref="G24"/>
    </sheetView>
  </sheetViews>
  <sheetFormatPr defaultColWidth="8.90625" defaultRowHeight="21.5"/>
  <cols>
    <col min="1" max="1" width="8.90625" style="23"/>
    <col min="2" max="2" width="29.90625" style="22" customWidth="1"/>
    <col min="3" max="3" width="21.90625" style="21" customWidth="1"/>
    <col min="4" max="4" width="23.453125" style="21" customWidth="1"/>
    <col min="5" max="5" width="47.08984375" style="23" customWidth="1"/>
    <col min="6" max="6" width="14.90625" style="23" customWidth="1"/>
    <col min="7" max="7" width="12.90625" style="23" customWidth="1"/>
    <col min="8" max="8" width="13.54296875" style="23" customWidth="1"/>
    <col min="9" max="9" width="14.90625" style="23" customWidth="1"/>
    <col min="10" max="10" width="19.90625" style="23" customWidth="1"/>
    <col min="11" max="11" width="35" style="22" customWidth="1"/>
    <col min="12" max="16384" width="8.90625" style="23"/>
  </cols>
  <sheetData>
    <row r="2" spans="2:11" ht="42" customHeight="1">
      <c r="B2" s="24" t="s">
        <v>99</v>
      </c>
      <c r="C2" s="36" t="s">
        <v>251</v>
      </c>
    </row>
    <row r="3" spans="2:11" ht="21" customHeight="1">
      <c r="B3" s="24" t="s">
        <v>100</v>
      </c>
      <c r="C3" s="25"/>
      <c r="E3" s="23" t="s">
        <v>343</v>
      </c>
      <c r="F3" s="23">
        <f>1*7.8</f>
        <v>7.8</v>
      </c>
    </row>
    <row r="4" spans="2:11" ht="21" customHeight="1">
      <c r="B4" s="24" t="s">
        <v>101</v>
      </c>
      <c r="C4" s="32" t="s">
        <v>344</v>
      </c>
      <c r="E4" s="23" t="s">
        <v>334</v>
      </c>
    </row>
    <row r="5" spans="2:11" ht="21" customHeight="1">
      <c r="B5" s="24" t="s">
        <v>102</v>
      </c>
      <c r="C5" s="25" t="s">
        <v>347</v>
      </c>
    </row>
    <row r="6" spans="2:11" ht="21" customHeight="1">
      <c r="B6" s="24" t="s">
        <v>103</v>
      </c>
      <c r="C6" s="25"/>
    </row>
    <row r="7" spans="2:11" ht="21" customHeight="1">
      <c r="B7" s="24" t="s">
        <v>104</v>
      </c>
      <c r="C7" s="25">
        <v>1</v>
      </c>
    </row>
    <row r="8" spans="2:11" ht="21" customHeight="1">
      <c r="B8" s="24" t="s">
        <v>105</v>
      </c>
      <c r="C8" s="25" t="s">
        <v>317</v>
      </c>
    </row>
    <row r="9" spans="2:11" ht="41.4" customHeight="1">
      <c r="B9" s="26" t="s">
        <v>106</v>
      </c>
      <c r="C9" s="25">
        <f>C7+1</f>
        <v>2</v>
      </c>
      <c r="E9" s="135"/>
      <c r="F9" s="135"/>
      <c r="G9" s="135"/>
      <c r="H9" s="135"/>
      <c r="I9" s="135"/>
      <c r="J9" s="135"/>
      <c r="K9" s="135"/>
    </row>
    <row r="10" spans="2:11" ht="21" customHeight="1">
      <c r="B10" s="24" t="s">
        <v>107</v>
      </c>
      <c r="C10" s="25" t="s">
        <v>217</v>
      </c>
      <c r="J10" s="27"/>
    </row>
    <row r="11" spans="2:11" ht="21" customHeight="1">
      <c r="B11" s="24" t="s">
        <v>108</v>
      </c>
      <c r="C11" s="25" t="s">
        <v>218</v>
      </c>
    </row>
    <row r="12" spans="2:11">
      <c r="B12" s="28"/>
      <c r="C12" s="29"/>
    </row>
    <row r="13" spans="2:11" ht="15" customHeight="1">
      <c r="B13" s="136" t="s">
        <v>109</v>
      </c>
      <c r="C13" s="136" t="s">
        <v>110</v>
      </c>
      <c r="D13" s="136" t="s">
        <v>111</v>
      </c>
      <c r="E13" s="136" t="s">
        <v>112</v>
      </c>
      <c r="F13" s="30"/>
      <c r="G13" s="136" t="s">
        <v>113</v>
      </c>
      <c r="H13" s="136"/>
      <c r="I13" s="136"/>
      <c r="J13" s="136" t="s">
        <v>114</v>
      </c>
      <c r="K13" s="136" t="s">
        <v>115</v>
      </c>
    </row>
    <row r="14" spans="2:11" ht="15" customHeight="1">
      <c r="B14" s="136"/>
      <c r="C14" s="136"/>
      <c r="D14" s="136"/>
      <c r="E14" s="136"/>
      <c r="F14" s="30" t="s">
        <v>116</v>
      </c>
      <c r="G14" s="30" t="s">
        <v>117</v>
      </c>
      <c r="H14" s="30" t="s">
        <v>118</v>
      </c>
      <c r="I14" s="30" t="s">
        <v>119</v>
      </c>
      <c r="J14" s="136"/>
      <c r="K14" s="136"/>
    </row>
    <row r="15" spans="2:11" ht="18.649999999999999" customHeight="1">
      <c r="B15" s="132" t="s">
        <v>120</v>
      </c>
      <c r="C15" s="132"/>
      <c r="D15" s="132"/>
      <c r="E15" s="132"/>
      <c r="F15" s="132"/>
      <c r="G15" s="132"/>
      <c r="H15" s="132"/>
      <c r="I15" s="132"/>
      <c r="J15" s="132"/>
      <c r="K15" s="132"/>
    </row>
    <row r="16" spans="2:11">
      <c r="B16" s="31"/>
      <c r="C16" s="32"/>
      <c r="D16" s="32"/>
      <c r="E16" s="32"/>
      <c r="F16" s="32"/>
      <c r="G16" s="32"/>
      <c r="H16" s="32"/>
      <c r="I16" s="33"/>
      <c r="J16" s="32"/>
      <c r="K16" s="32"/>
    </row>
    <row r="17" spans="2:11">
      <c r="B17" s="33"/>
      <c r="C17" s="32"/>
      <c r="D17" s="32"/>
      <c r="E17" s="34"/>
      <c r="F17" s="32"/>
      <c r="G17" s="32"/>
      <c r="H17" s="34"/>
      <c r="I17" s="34"/>
      <c r="J17" s="32"/>
      <c r="K17" s="33"/>
    </row>
    <row r="18" spans="2:11">
      <c r="B18" s="33"/>
      <c r="C18" s="32"/>
      <c r="D18" s="32"/>
      <c r="E18" s="34"/>
      <c r="F18" s="32"/>
      <c r="G18" s="32"/>
      <c r="H18" s="34"/>
      <c r="I18" s="34"/>
      <c r="J18" s="32"/>
      <c r="K18" s="33"/>
    </row>
    <row r="19" spans="2:11">
      <c r="B19" s="33"/>
      <c r="C19" s="32"/>
      <c r="D19" s="32"/>
      <c r="E19" s="34"/>
      <c r="F19" s="32"/>
      <c r="G19" s="32"/>
      <c r="H19" s="34"/>
      <c r="I19" s="34"/>
      <c r="J19" s="32"/>
      <c r="K19" s="33"/>
    </row>
    <row r="20" spans="2:11" ht="22.5" customHeight="1">
      <c r="B20" s="35" t="s">
        <v>121</v>
      </c>
      <c r="C20" s="25"/>
      <c r="D20" s="25"/>
      <c r="E20" s="36"/>
      <c r="F20" s="36"/>
      <c r="G20" s="37"/>
      <c r="H20" s="34"/>
      <c r="I20" s="30"/>
      <c r="J20" s="38"/>
      <c r="K20" s="33"/>
    </row>
    <row r="21" spans="2:11" ht="22.5" customHeight="1">
      <c r="B21" s="35"/>
      <c r="C21" s="36" t="s">
        <v>275</v>
      </c>
      <c r="D21" s="31"/>
      <c r="E21" s="36"/>
      <c r="F21" s="36"/>
      <c r="G21" s="37"/>
      <c r="H21" s="34"/>
      <c r="I21" s="25" t="s">
        <v>10</v>
      </c>
      <c r="J21" s="38">
        <f>+J16</f>
        <v>0</v>
      </c>
      <c r="K21" s="33"/>
    </row>
    <row r="22" spans="2:11" ht="22.5" customHeight="1">
      <c r="B22" s="35"/>
      <c r="C22" s="78" t="s">
        <v>225</v>
      </c>
      <c r="D22" s="33"/>
      <c r="E22" s="31"/>
      <c r="F22" s="31"/>
      <c r="G22" s="32"/>
      <c r="H22" s="32"/>
      <c r="I22" s="25" t="s">
        <v>14</v>
      </c>
      <c r="J22" s="38">
        <f>+J17</f>
        <v>0</v>
      </c>
      <c r="K22" s="33"/>
    </row>
    <row r="23" spans="2:11" ht="22.5" customHeight="1">
      <c r="B23" s="35"/>
      <c r="C23" s="78"/>
      <c r="D23" s="33"/>
      <c r="E23" s="31"/>
      <c r="F23" s="31"/>
      <c r="G23" s="32"/>
      <c r="H23" s="32"/>
      <c r="I23" s="25"/>
      <c r="J23" s="38"/>
      <c r="K23" s="33"/>
    </row>
    <row r="24" spans="2:11" ht="22.5" customHeight="1">
      <c r="B24" s="35"/>
      <c r="C24" s="78"/>
      <c r="D24" s="33"/>
      <c r="E24" s="31"/>
      <c r="F24" s="31"/>
      <c r="G24" s="32"/>
      <c r="H24" s="32"/>
      <c r="I24" s="25"/>
      <c r="J24" s="38"/>
      <c r="K24" s="33"/>
    </row>
    <row r="25" spans="2:11" ht="22.5" customHeight="1">
      <c r="B25" s="35"/>
      <c r="C25" s="139"/>
      <c r="D25" s="139"/>
      <c r="E25" s="31"/>
      <c r="F25" s="31"/>
      <c r="G25" s="32"/>
      <c r="H25" s="32"/>
      <c r="I25" s="25"/>
      <c r="J25" s="38"/>
      <c r="K25" s="33"/>
    </row>
    <row r="26" spans="2:11" ht="22.5" customHeight="1">
      <c r="B26" s="35"/>
      <c r="C26" s="134"/>
      <c r="D26" s="134"/>
      <c r="E26" s="31"/>
      <c r="F26" s="31"/>
      <c r="G26" s="32"/>
      <c r="H26" s="32"/>
      <c r="I26" s="25"/>
      <c r="J26" s="38"/>
      <c r="K26" s="33"/>
    </row>
    <row r="27" spans="2:11" ht="22.5" customHeight="1">
      <c r="B27" s="33"/>
      <c r="C27" s="141"/>
      <c r="D27" s="141"/>
      <c r="E27" s="34"/>
      <c r="F27" s="34"/>
      <c r="G27" s="34"/>
      <c r="H27" s="34"/>
      <c r="I27" s="34"/>
      <c r="J27" s="38"/>
      <c r="K27" s="33"/>
    </row>
    <row r="28" spans="2:11" ht="21.65" customHeight="1">
      <c r="B28" s="33"/>
      <c r="C28" s="34"/>
      <c r="D28" s="34"/>
      <c r="E28" s="34"/>
      <c r="F28" s="34"/>
      <c r="G28" s="34"/>
      <c r="H28" s="34"/>
      <c r="I28" s="34"/>
      <c r="J28" s="38"/>
      <c r="K28" s="39"/>
    </row>
    <row r="29" spans="2:11" ht="21.65" customHeight="1">
      <c r="B29" s="31"/>
      <c r="C29" s="34"/>
      <c r="D29" s="34"/>
      <c r="E29" s="34"/>
      <c r="F29" s="34"/>
      <c r="G29" s="34"/>
      <c r="H29" s="34"/>
      <c r="I29" s="34"/>
      <c r="J29" s="38"/>
      <c r="K29" s="39"/>
    </row>
    <row r="30" spans="2:11">
      <c r="B30" s="31"/>
      <c r="C30" s="31"/>
      <c r="D30" s="31"/>
      <c r="E30" s="31"/>
      <c r="F30" s="31"/>
      <c r="G30" s="34"/>
      <c r="H30" s="34"/>
      <c r="I30" s="34"/>
      <c r="J30" s="39"/>
      <c r="K30" s="33"/>
    </row>
    <row r="31" spans="2:11">
      <c r="B31" s="33"/>
      <c r="C31" s="32"/>
      <c r="D31" s="32"/>
      <c r="E31" s="34"/>
      <c r="F31" s="34"/>
      <c r="G31" s="34"/>
      <c r="H31" s="34"/>
      <c r="I31" s="34"/>
      <c r="J31" s="34"/>
      <c r="K31" s="33"/>
    </row>
    <row r="32" spans="2:11" ht="23">
      <c r="B32" s="142" t="s">
        <v>122</v>
      </c>
      <c r="C32" s="142"/>
      <c r="D32" s="142"/>
      <c r="E32" s="142"/>
      <c r="F32" s="142"/>
      <c r="G32" s="142"/>
      <c r="H32" s="142"/>
      <c r="I32" s="142"/>
      <c r="J32" s="142"/>
      <c r="K32" s="33"/>
    </row>
    <row r="33" spans="2:11">
      <c r="B33" s="32"/>
      <c r="C33" s="32"/>
      <c r="D33" s="32"/>
      <c r="E33" s="34"/>
      <c r="F33" s="34"/>
      <c r="G33" s="34"/>
      <c r="H33" s="34"/>
      <c r="I33" s="34"/>
      <c r="J33" s="34"/>
      <c r="K33" s="33"/>
    </row>
    <row r="34" spans="2:11" s="41" customFormat="1" ht="29.15" customHeight="1">
      <c r="B34" s="36" t="s">
        <v>0</v>
      </c>
      <c r="C34" s="140" t="s">
        <v>1</v>
      </c>
      <c r="D34" s="140"/>
      <c r="E34" s="140"/>
      <c r="F34" s="140" t="s">
        <v>2</v>
      </c>
      <c r="G34" s="140"/>
      <c r="H34" s="25" t="s">
        <v>3</v>
      </c>
      <c r="I34" s="25" t="s">
        <v>4</v>
      </c>
      <c r="J34" s="25" t="s">
        <v>123</v>
      </c>
      <c r="K34" s="25" t="s">
        <v>124</v>
      </c>
    </row>
    <row r="35" spans="2:11" s="41" customFormat="1" ht="162" customHeight="1">
      <c r="B35" s="42">
        <v>1</v>
      </c>
      <c r="C35" s="137" t="s">
        <v>183</v>
      </c>
      <c r="D35" s="137"/>
      <c r="E35" s="137"/>
      <c r="F35" s="138" t="s">
        <v>7</v>
      </c>
      <c r="G35" s="138"/>
      <c r="H35" s="43" t="s">
        <v>125</v>
      </c>
      <c r="I35" s="44">
        <v>1</v>
      </c>
      <c r="J35" s="45"/>
      <c r="K35" s="42"/>
    </row>
    <row r="36" spans="2:11" s="41" customFormat="1" ht="209.5" customHeight="1">
      <c r="B36" s="42">
        <v>2</v>
      </c>
      <c r="C36" s="137" t="s">
        <v>184</v>
      </c>
      <c r="D36" s="137"/>
      <c r="E36" s="137"/>
      <c r="F36" s="138" t="s">
        <v>9</v>
      </c>
      <c r="G36" s="138"/>
      <c r="H36" s="42" t="s">
        <v>10</v>
      </c>
      <c r="I36" s="42"/>
      <c r="J36" s="45"/>
      <c r="K36" s="42"/>
    </row>
    <row r="37" spans="2:11" s="41" customFormat="1" ht="236.5" customHeight="1">
      <c r="B37" s="42">
        <v>3</v>
      </c>
      <c r="C37" s="137" t="s">
        <v>185</v>
      </c>
      <c r="D37" s="137"/>
      <c r="E37" s="137"/>
      <c r="F37" s="138" t="s">
        <v>11</v>
      </c>
      <c r="G37" s="138"/>
      <c r="H37" s="42" t="s">
        <v>12</v>
      </c>
      <c r="I37" s="42"/>
      <c r="J37" s="45"/>
      <c r="K37" s="42"/>
    </row>
    <row r="38" spans="2:11" s="41" customFormat="1" ht="195" customHeight="1">
      <c r="B38" s="42">
        <v>4</v>
      </c>
      <c r="C38" s="137" t="s">
        <v>186</v>
      </c>
      <c r="D38" s="137"/>
      <c r="E38" s="137"/>
      <c r="F38" s="138" t="s">
        <v>13</v>
      </c>
      <c r="G38" s="138"/>
      <c r="H38" s="42" t="s">
        <v>14</v>
      </c>
      <c r="I38" s="42"/>
      <c r="J38" s="45"/>
      <c r="K38" s="42"/>
    </row>
    <row r="39" spans="2:11" s="41" customFormat="1" ht="88.4" customHeight="1">
      <c r="B39" s="42">
        <v>5</v>
      </c>
      <c r="C39" s="137" t="s">
        <v>187</v>
      </c>
      <c r="D39" s="137"/>
      <c r="E39" s="137"/>
      <c r="F39" s="138" t="s">
        <v>15</v>
      </c>
      <c r="G39" s="138"/>
      <c r="H39" s="42" t="s">
        <v>10</v>
      </c>
      <c r="I39" s="44">
        <v>0</v>
      </c>
      <c r="J39" s="45"/>
      <c r="K39" s="42"/>
    </row>
    <row r="40" spans="2:11" s="41" customFormat="1" ht="272.5" customHeight="1">
      <c r="B40" s="42">
        <v>6</v>
      </c>
      <c r="C40" s="137" t="s">
        <v>188</v>
      </c>
      <c r="D40" s="137"/>
      <c r="E40" s="137"/>
      <c r="F40" s="138" t="s">
        <v>16</v>
      </c>
      <c r="G40" s="138"/>
      <c r="H40" s="43" t="s">
        <v>17</v>
      </c>
      <c r="I40" s="44"/>
      <c r="J40" s="45"/>
      <c r="K40" s="42"/>
    </row>
    <row r="41" spans="2:11" s="41" customFormat="1" ht="192" customHeight="1">
      <c r="B41" s="42">
        <v>7</v>
      </c>
      <c r="C41" s="137" t="s">
        <v>189</v>
      </c>
      <c r="D41" s="137"/>
      <c r="E41" s="137"/>
      <c r="F41" s="138" t="s">
        <v>18</v>
      </c>
      <c r="G41" s="138"/>
      <c r="H41" s="43" t="s">
        <v>19</v>
      </c>
      <c r="I41" s="42"/>
      <c r="J41" s="45"/>
      <c r="K41" s="42"/>
    </row>
    <row r="42" spans="2:11" s="41" customFormat="1" ht="232.75" customHeight="1">
      <c r="B42" s="42">
        <v>8</v>
      </c>
      <c r="C42" s="137" t="s">
        <v>190</v>
      </c>
      <c r="D42" s="137"/>
      <c r="E42" s="137"/>
      <c r="F42" s="138" t="s">
        <v>182</v>
      </c>
      <c r="G42" s="138"/>
      <c r="H42" s="43" t="s">
        <v>21</v>
      </c>
      <c r="I42" s="42"/>
      <c r="J42" s="45"/>
      <c r="K42" s="42"/>
    </row>
    <row r="43" spans="2:11" s="41" customFormat="1" ht="292.5" customHeight="1">
      <c r="B43" s="42">
        <v>9</v>
      </c>
      <c r="C43" s="137" t="s">
        <v>191</v>
      </c>
      <c r="D43" s="137"/>
      <c r="E43" s="137"/>
      <c r="F43" s="138" t="s">
        <v>22</v>
      </c>
      <c r="G43" s="138"/>
      <c r="H43" s="43" t="s">
        <v>23</v>
      </c>
      <c r="I43" s="42"/>
      <c r="J43" s="45"/>
      <c r="K43" s="42"/>
    </row>
    <row r="44" spans="2:11" s="41" customFormat="1" ht="262.64999999999998" customHeight="1">
      <c r="B44" s="42">
        <v>10</v>
      </c>
      <c r="C44" s="137" t="s">
        <v>192</v>
      </c>
      <c r="D44" s="137"/>
      <c r="E44" s="137"/>
      <c r="F44" s="138" t="s">
        <v>24</v>
      </c>
      <c r="G44" s="138"/>
      <c r="H44" s="43" t="s">
        <v>23</v>
      </c>
      <c r="I44" s="42"/>
      <c r="J44" s="45"/>
      <c r="K44" s="42"/>
    </row>
    <row r="45" spans="2:11" s="41" customFormat="1" ht="249" customHeight="1">
      <c r="B45" s="42">
        <v>11</v>
      </c>
      <c r="C45" s="137" t="s">
        <v>193</v>
      </c>
      <c r="D45" s="137"/>
      <c r="E45" s="137"/>
      <c r="F45" s="138" t="s">
        <v>25</v>
      </c>
      <c r="G45" s="138"/>
      <c r="H45" s="43" t="s">
        <v>23</v>
      </c>
      <c r="I45" s="42"/>
      <c r="J45" s="45"/>
      <c r="K45" s="42"/>
    </row>
    <row r="46" spans="2:11" s="41" customFormat="1" ht="145.65" customHeight="1">
      <c r="B46" s="42">
        <v>12</v>
      </c>
      <c r="C46" s="137" t="s">
        <v>194</v>
      </c>
      <c r="D46" s="137"/>
      <c r="E46" s="137"/>
      <c r="F46" s="138" t="s">
        <v>26</v>
      </c>
      <c r="G46" s="138"/>
      <c r="H46" s="43" t="s">
        <v>23</v>
      </c>
      <c r="I46" s="42"/>
      <c r="J46" s="45"/>
      <c r="K46" s="42"/>
    </row>
    <row r="47" spans="2:11" s="41" customFormat="1" ht="282.64999999999998" customHeight="1">
      <c r="B47" s="42">
        <v>13</v>
      </c>
      <c r="C47" s="137" t="s">
        <v>195</v>
      </c>
      <c r="D47" s="137"/>
      <c r="E47" s="137"/>
      <c r="F47" s="138" t="s">
        <v>27</v>
      </c>
      <c r="G47" s="138"/>
      <c r="H47" s="43" t="s">
        <v>23</v>
      </c>
      <c r="I47" s="42"/>
      <c r="J47" s="45"/>
      <c r="K47" s="42"/>
    </row>
    <row r="48" spans="2:11" s="41" customFormat="1" ht="166.75" customHeight="1">
      <c r="B48" s="42">
        <v>14</v>
      </c>
      <c r="C48" s="137" t="s">
        <v>196</v>
      </c>
      <c r="D48" s="137"/>
      <c r="E48" s="137"/>
      <c r="F48" s="138" t="s">
        <v>28</v>
      </c>
      <c r="G48" s="138"/>
      <c r="H48" s="43" t="s">
        <v>23</v>
      </c>
      <c r="I48" s="42"/>
      <c r="J48" s="45"/>
      <c r="K48" s="42"/>
    </row>
    <row r="49" spans="2:11" s="41" customFormat="1" ht="270.64999999999998" customHeight="1">
      <c r="B49" s="42">
        <v>15</v>
      </c>
      <c r="C49" s="137" t="s">
        <v>197</v>
      </c>
      <c r="D49" s="137"/>
      <c r="E49" s="137"/>
      <c r="F49" s="138" t="s">
        <v>29</v>
      </c>
      <c r="G49" s="138"/>
      <c r="H49" s="42" t="s">
        <v>10</v>
      </c>
      <c r="I49" s="42"/>
      <c r="J49" s="45"/>
      <c r="K49" s="42"/>
    </row>
    <row r="50" spans="2:11" s="41" customFormat="1" ht="200.5" customHeight="1">
      <c r="B50" s="42">
        <v>16</v>
      </c>
      <c r="C50" s="137" t="s">
        <v>198</v>
      </c>
      <c r="D50" s="137"/>
      <c r="E50" s="137"/>
      <c r="F50" s="138" t="s">
        <v>30</v>
      </c>
      <c r="G50" s="138"/>
      <c r="H50" s="42"/>
      <c r="I50" s="42"/>
      <c r="J50" s="45"/>
      <c r="K50" s="42"/>
    </row>
    <row r="51" spans="2:11" s="41" customFormat="1" ht="52.75" customHeight="1">
      <c r="B51" s="42">
        <v>17</v>
      </c>
      <c r="C51" s="143" t="s">
        <v>126</v>
      </c>
      <c r="D51" s="143"/>
      <c r="E51" s="143"/>
      <c r="F51" s="138" t="s">
        <v>127</v>
      </c>
      <c r="G51" s="138"/>
      <c r="H51" s="46"/>
      <c r="I51" s="42"/>
      <c r="J51" s="45"/>
      <c r="K51" s="42"/>
    </row>
    <row r="52" spans="2:11" s="41" customFormat="1" ht="87" customHeight="1">
      <c r="B52" s="42">
        <v>18</v>
      </c>
      <c r="C52" s="137" t="s">
        <v>199</v>
      </c>
      <c r="D52" s="137"/>
      <c r="E52" s="137"/>
      <c r="F52" s="138" t="s">
        <v>31</v>
      </c>
      <c r="G52" s="138"/>
      <c r="H52" s="42" t="s">
        <v>10</v>
      </c>
      <c r="I52" s="42"/>
      <c r="J52" s="45"/>
      <c r="K52" s="42"/>
    </row>
    <row r="53" spans="2:11" s="41" customFormat="1" ht="163.4" customHeight="1">
      <c r="B53" s="42">
        <v>19</v>
      </c>
      <c r="C53" s="137" t="s">
        <v>200</v>
      </c>
      <c r="D53" s="137"/>
      <c r="E53" s="137"/>
      <c r="F53" s="138" t="s">
        <v>32</v>
      </c>
      <c r="G53" s="138"/>
      <c r="H53" s="42" t="s">
        <v>10</v>
      </c>
      <c r="I53" s="44"/>
      <c r="J53" s="45"/>
      <c r="K53" s="32"/>
    </row>
    <row r="54" spans="2:11" s="41" customFormat="1" ht="122.4" customHeight="1">
      <c r="B54" s="42">
        <v>20</v>
      </c>
      <c r="C54" s="137" t="s">
        <v>201</v>
      </c>
      <c r="D54" s="137"/>
      <c r="E54" s="137"/>
      <c r="F54" s="138" t="s">
        <v>33</v>
      </c>
      <c r="G54" s="138"/>
      <c r="H54" s="42" t="s">
        <v>10</v>
      </c>
      <c r="I54" s="44">
        <v>0</v>
      </c>
      <c r="J54" s="45"/>
      <c r="K54" s="42"/>
    </row>
    <row r="55" spans="2:11" s="41" customFormat="1" ht="103.75" customHeight="1">
      <c r="B55" s="42">
        <v>21</v>
      </c>
      <c r="C55" s="137" t="s">
        <v>202</v>
      </c>
      <c r="D55" s="137"/>
      <c r="E55" s="137"/>
      <c r="F55" s="138" t="s">
        <v>34</v>
      </c>
      <c r="G55" s="138"/>
      <c r="H55" s="42" t="s">
        <v>10</v>
      </c>
      <c r="I55" s="44">
        <f>+J106</f>
        <v>0</v>
      </c>
      <c r="J55" s="45"/>
      <c r="K55" s="42"/>
    </row>
    <row r="56" spans="2:11" s="41" customFormat="1" ht="214.75" customHeight="1">
      <c r="B56" s="42">
        <v>22</v>
      </c>
      <c r="C56" s="137" t="s">
        <v>203</v>
      </c>
      <c r="D56" s="137"/>
      <c r="E56" s="137"/>
      <c r="F56" s="138" t="s">
        <v>35</v>
      </c>
      <c r="G56" s="138"/>
      <c r="H56" s="42" t="s">
        <v>10</v>
      </c>
      <c r="I56" s="44">
        <f>+J97</f>
        <v>0</v>
      </c>
      <c r="J56" s="45"/>
      <c r="K56" s="42"/>
    </row>
    <row r="57" spans="2:11" s="41" customFormat="1" ht="32.15" customHeight="1">
      <c r="B57" s="42">
        <v>23</v>
      </c>
      <c r="C57" s="143" t="s">
        <v>128</v>
      </c>
      <c r="D57" s="143"/>
      <c r="E57" s="143"/>
      <c r="F57" s="138"/>
      <c r="G57" s="138"/>
      <c r="H57" s="35"/>
      <c r="I57" s="42"/>
      <c r="J57" s="45"/>
      <c r="K57" s="42"/>
    </row>
    <row r="58" spans="2:11" s="41" customFormat="1" ht="64.400000000000006" customHeight="1">
      <c r="B58" s="42">
        <v>24</v>
      </c>
      <c r="C58" s="137" t="s">
        <v>204</v>
      </c>
      <c r="D58" s="137"/>
      <c r="E58" s="137"/>
      <c r="F58" s="138" t="s">
        <v>36</v>
      </c>
      <c r="G58" s="138"/>
      <c r="H58" s="42"/>
      <c r="I58" s="42"/>
      <c r="J58" s="45"/>
      <c r="K58" s="33"/>
    </row>
    <row r="59" spans="2:11" s="41" customFormat="1" ht="102.65" customHeight="1">
      <c r="B59" s="42">
        <v>25</v>
      </c>
      <c r="C59" s="137" t="s">
        <v>205</v>
      </c>
      <c r="D59" s="137"/>
      <c r="E59" s="137"/>
      <c r="F59" s="138" t="s">
        <v>37</v>
      </c>
      <c r="G59" s="138"/>
      <c r="H59" s="43" t="s">
        <v>23</v>
      </c>
      <c r="I59" s="44"/>
      <c r="J59" s="45"/>
      <c r="K59" s="32"/>
    </row>
    <row r="60" spans="2:11" s="41" customFormat="1" ht="216.65" customHeight="1">
      <c r="B60" s="42">
        <v>26</v>
      </c>
      <c r="C60" s="137" t="s">
        <v>206</v>
      </c>
      <c r="D60" s="137"/>
      <c r="E60" s="137"/>
      <c r="F60" s="138" t="s">
        <v>38</v>
      </c>
      <c r="G60" s="138"/>
      <c r="H60" s="43" t="s">
        <v>23</v>
      </c>
      <c r="I60" s="44">
        <v>0</v>
      </c>
      <c r="J60" s="45"/>
      <c r="K60" s="42"/>
    </row>
    <row r="61" spans="2:11" s="41" customFormat="1" ht="180.65" customHeight="1">
      <c r="B61" s="42">
        <v>27</v>
      </c>
      <c r="C61" s="137" t="s">
        <v>207</v>
      </c>
      <c r="D61" s="137"/>
      <c r="E61" s="137"/>
      <c r="F61" s="138" t="s">
        <v>39</v>
      </c>
      <c r="G61" s="138"/>
      <c r="H61" s="43" t="s">
        <v>23</v>
      </c>
      <c r="I61" s="42">
        <v>0</v>
      </c>
      <c r="J61" s="45"/>
      <c r="K61" s="42"/>
    </row>
    <row r="62" spans="2:11" s="41" customFormat="1" ht="153" customHeight="1">
      <c r="B62" s="42">
        <v>28</v>
      </c>
      <c r="C62" s="137" t="s">
        <v>40</v>
      </c>
      <c r="D62" s="137"/>
      <c r="E62" s="137"/>
      <c r="F62" s="138" t="s">
        <v>41</v>
      </c>
      <c r="G62" s="138"/>
      <c r="H62" s="43" t="s">
        <v>10</v>
      </c>
      <c r="I62" s="42"/>
      <c r="J62" s="45"/>
      <c r="K62" s="42"/>
    </row>
    <row r="63" spans="2:11" s="41" customFormat="1" ht="111.65" customHeight="1">
      <c r="B63" s="42">
        <v>29</v>
      </c>
      <c r="C63" s="137" t="s">
        <v>208</v>
      </c>
      <c r="D63" s="137"/>
      <c r="E63" s="137"/>
      <c r="F63" s="138" t="s">
        <v>42</v>
      </c>
      <c r="G63" s="138"/>
      <c r="H63" s="43" t="s">
        <v>10</v>
      </c>
      <c r="I63" s="44"/>
      <c r="J63" s="45"/>
      <c r="K63" s="42"/>
    </row>
    <row r="64" spans="2:11" s="41" customFormat="1" ht="241.75" customHeight="1">
      <c r="B64" s="42">
        <v>30</v>
      </c>
      <c r="C64" s="137" t="s">
        <v>209</v>
      </c>
      <c r="D64" s="137"/>
      <c r="E64" s="137"/>
      <c r="F64" s="138" t="s">
        <v>43</v>
      </c>
      <c r="G64" s="138"/>
      <c r="H64" s="43" t="s">
        <v>23</v>
      </c>
      <c r="I64" s="44"/>
      <c r="J64" s="45"/>
      <c r="K64" s="42"/>
    </row>
    <row r="65" spans="2:11" s="41" customFormat="1" ht="249" customHeight="1">
      <c r="B65" s="42">
        <v>31</v>
      </c>
      <c r="C65" s="137" t="s">
        <v>129</v>
      </c>
      <c r="D65" s="137"/>
      <c r="E65" s="137"/>
      <c r="F65" s="138" t="s">
        <v>44</v>
      </c>
      <c r="G65" s="138"/>
      <c r="H65" s="43" t="s">
        <v>45</v>
      </c>
      <c r="I65" s="44"/>
      <c r="J65" s="45"/>
      <c r="K65" s="42"/>
    </row>
    <row r="66" spans="2:11" s="41" customFormat="1" ht="138" customHeight="1">
      <c r="B66" s="42">
        <v>32</v>
      </c>
      <c r="C66" s="137" t="s">
        <v>210</v>
      </c>
      <c r="D66" s="137"/>
      <c r="E66" s="137"/>
      <c r="F66" s="138" t="s">
        <v>46</v>
      </c>
      <c r="G66" s="138"/>
      <c r="H66" s="43" t="s">
        <v>47</v>
      </c>
      <c r="I66" s="44"/>
      <c r="J66" s="45"/>
      <c r="K66" s="42"/>
    </row>
    <row r="67" spans="2:11" s="41" customFormat="1" ht="166.75" customHeight="1">
      <c r="B67" s="42">
        <v>33</v>
      </c>
      <c r="C67" s="137" t="s">
        <v>211</v>
      </c>
      <c r="D67" s="137"/>
      <c r="E67" s="137"/>
      <c r="F67" s="138" t="s">
        <v>48</v>
      </c>
      <c r="G67" s="138"/>
      <c r="H67" s="43" t="s">
        <v>45</v>
      </c>
      <c r="I67" s="44"/>
      <c r="J67" s="45"/>
      <c r="K67" s="42"/>
    </row>
    <row r="68" spans="2:11" s="41" customFormat="1" ht="165" customHeight="1">
      <c r="B68" s="42">
        <v>34</v>
      </c>
      <c r="C68" s="137" t="s">
        <v>212</v>
      </c>
      <c r="D68" s="137"/>
      <c r="E68" s="137"/>
      <c r="F68" s="138" t="s">
        <v>49</v>
      </c>
      <c r="G68" s="138"/>
      <c r="H68" s="43" t="s">
        <v>21</v>
      </c>
      <c r="I68" s="42"/>
      <c r="J68" s="45"/>
      <c r="K68" s="42"/>
    </row>
    <row r="69" spans="2:11" s="41" customFormat="1" ht="409.5" customHeight="1">
      <c r="B69" s="42">
        <v>35</v>
      </c>
      <c r="C69" s="137" t="s">
        <v>213</v>
      </c>
      <c r="D69" s="137"/>
      <c r="E69" s="137"/>
      <c r="F69" s="138" t="s">
        <v>50</v>
      </c>
      <c r="G69" s="138"/>
      <c r="H69" s="43" t="s">
        <v>17</v>
      </c>
      <c r="I69" s="42"/>
      <c r="J69" s="45"/>
      <c r="K69" s="42"/>
    </row>
    <row r="70" spans="2:11" s="41" customFormat="1" ht="201" customHeight="1">
      <c r="B70" s="42">
        <v>36</v>
      </c>
      <c r="C70" s="137" t="s">
        <v>214</v>
      </c>
      <c r="D70" s="137"/>
      <c r="E70" s="137"/>
      <c r="F70" s="138" t="s">
        <v>51</v>
      </c>
      <c r="G70" s="138"/>
      <c r="H70" s="42" t="s">
        <v>14</v>
      </c>
      <c r="I70" s="42"/>
      <c r="J70" s="45"/>
      <c r="K70" s="42"/>
    </row>
    <row r="71" spans="2:11" s="41" customFormat="1" ht="201" customHeight="1">
      <c r="B71" s="42">
        <v>37</v>
      </c>
      <c r="C71" s="137" t="s">
        <v>215</v>
      </c>
      <c r="D71" s="137"/>
      <c r="E71" s="137"/>
      <c r="F71" s="138" t="s">
        <v>52</v>
      </c>
      <c r="G71" s="138"/>
      <c r="H71" s="42" t="s">
        <v>14</v>
      </c>
      <c r="I71" s="42"/>
      <c r="J71" s="45"/>
      <c r="K71" s="42"/>
    </row>
    <row r="72" spans="2:11" s="41" customFormat="1" ht="141" customHeight="1">
      <c r="B72" s="42">
        <v>38</v>
      </c>
      <c r="C72" s="137" t="s">
        <v>53</v>
      </c>
      <c r="D72" s="137"/>
      <c r="E72" s="137"/>
      <c r="F72" s="144" t="s">
        <v>54</v>
      </c>
      <c r="G72" s="144"/>
      <c r="H72" s="42" t="s">
        <v>14</v>
      </c>
      <c r="I72" s="39"/>
      <c r="J72" s="45"/>
      <c r="K72" s="42"/>
    </row>
    <row r="73" spans="2:11" s="41" customFormat="1" ht="228.65" customHeight="1">
      <c r="B73" s="42">
        <v>39</v>
      </c>
      <c r="C73" s="137" t="s">
        <v>55</v>
      </c>
      <c r="D73" s="137"/>
      <c r="E73" s="137"/>
      <c r="F73" s="144" t="s">
        <v>56</v>
      </c>
      <c r="G73" s="144"/>
      <c r="H73" s="42" t="s">
        <v>14</v>
      </c>
      <c r="I73" s="39"/>
      <c r="J73" s="45"/>
      <c r="K73" s="42"/>
    </row>
    <row r="74" spans="2:11" s="41" customFormat="1" ht="228.65" customHeight="1">
      <c r="B74" s="42">
        <v>40</v>
      </c>
      <c r="C74" s="145" t="s">
        <v>130</v>
      </c>
      <c r="D74" s="145"/>
      <c r="E74" s="145"/>
      <c r="F74" s="144" t="s">
        <v>58</v>
      </c>
      <c r="G74" s="144"/>
      <c r="H74" s="42" t="s">
        <v>59</v>
      </c>
      <c r="I74" s="39"/>
      <c r="J74" s="45"/>
      <c r="K74" s="42"/>
    </row>
    <row r="75" spans="2:11" s="41" customFormat="1" ht="228.65" customHeight="1">
      <c r="B75" s="42">
        <v>41</v>
      </c>
      <c r="C75" s="137" t="s">
        <v>60</v>
      </c>
      <c r="D75" s="137"/>
      <c r="E75" s="137"/>
      <c r="F75" s="138" t="s">
        <v>61</v>
      </c>
      <c r="G75" s="138"/>
      <c r="H75" s="32" t="s">
        <v>62</v>
      </c>
      <c r="I75" s="42"/>
      <c r="J75" s="45"/>
      <c r="K75" s="42"/>
    </row>
    <row r="76" spans="2:11" s="41" customFormat="1" ht="201" customHeight="1">
      <c r="B76" s="42">
        <v>42</v>
      </c>
      <c r="C76" s="145" t="s">
        <v>63</v>
      </c>
      <c r="D76" s="145"/>
      <c r="E76" s="145"/>
      <c r="F76" s="138" t="s">
        <v>64</v>
      </c>
      <c r="G76" s="138"/>
      <c r="H76" s="32" t="s">
        <v>62</v>
      </c>
      <c r="I76" s="42"/>
      <c r="J76" s="45"/>
      <c r="K76" s="42"/>
    </row>
    <row r="77" spans="2:11" s="41" customFormat="1" ht="145.65" customHeight="1">
      <c r="B77" s="42">
        <v>43</v>
      </c>
      <c r="C77" s="137" t="s">
        <v>131</v>
      </c>
      <c r="D77" s="137"/>
      <c r="E77" s="137"/>
      <c r="F77" s="138" t="s">
        <v>64</v>
      </c>
      <c r="G77" s="138"/>
      <c r="H77" s="32" t="s">
        <v>23</v>
      </c>
      <c r="I77" s="42"/>
      <c r="J77" s="45"/>
      <c r="K77" s="42"/>
    </row>
    <row r="78" spans="2:11" s="41" customFormat="1" ht="161.5" customHeight="1">
      <c r="B78" s="42">
        <v>44</v>
      </c>
      <c r="C78" s="137" t="s">
        <v>132</v>
      </c>
      <c r="D78" s="137"/>
      <c r="E78" s="137"/>
      <c r="F78" s="138" t="s">
        <v>67</v>
      </c>
      <c r="G78" s="138"/>
      <c r="H78" s="32" t="s">
        <v>14</v>
      </c>
      <c r="I78" s="42"/>
      <c r="J78" s="45"/>
      <c r="K78" s="42"/>
    </row>
    <row r="79" spans="2:11" s="41" customFormat="1" ht="161.5" customHeight="1">
      <c r="B79" s="42">
        <v>45</v>
      </c>
      <c r="C79" s="137" t="s">
        <v>72</v>
      </c>
      <c r="D79" s="137"/>
      <c r="E79" s="137"/>
      <c r="F79" s="138" t="s">
        <v>73</v>
      </c>
      <c r="G79" s="138"/>
      <c r="H79" s="32" t="s">
        <v>68</v>
      </c>
      <c r="I79" s="44">
        <f>+J111</f>
        <v>0</v>
      </c>
      <c r="J79" s="45"/>
      <c r="K79" s="42"/>
    </row>
    <row r="80" spans="2:11" s="41" customFormat="1" ht="136.4" customHeight="1">
      <c r="B80" s="42">
        <v>46</v>
      </c>
      <c r="C80" s="137" t="s">
        <v>133</v>
      </c>
      <c r="D80" s="137"/>
      <c r="E80" s="137"/>
      <c r="F80" s="138" t="s">
        <v>93</v>
      </c>
      <c r="G80" s="138"/>
      <c r="H80" s="32" t="s">
        <v>14</v>
      </c>
      <c r="I80" s="44">
        <f>+J103</f>
        <v>0</v>
      </c>
      <c r="J80" s="45"/>
      <c r="K80" s="42"/>
    </row>
    <row r="81" spans="2:11" s="41" customFormat="1" ht="168" customHeight="1">
      <c r="B81" s="42">
        <v>47</v>
      </c>
      <c r="C81" s="137" t="s">
        <v>76</v>
      </c>
      <c r="D81" s="137"/>
      <c r="E81" s="137"/>
      <c r="F81" s="138" t="s">
        <v>77</v>
      </c>
      <c r="G81" s="138"/>
      <c r="H81" s="32" t="s">
        <v>59</v>
      </c>
      <c r="I81" s="44"/>
      <c r="J81" s="45"/>
      <c r="K81" s="42">
        <v>0</v>
      </c>
    </row>
    <row r="82" spans="2:11" s="41" customFormat="1" ht="176.4" customHeight="1">
      <c r="B82" s="42">
        <v>48</v>
      </c>
      <c r="C82" s="137" t="s">
        <v>134</v>
      </c>
      <c r="D82" s="137"/>
      <c r="E82" s="137"/>
      <c r="F82" s="146" t="s">
        <v>70</v>
      </c>
      <c r="G82" s="147"/>
      <c r="H82" s="31" t="s">
        <v>135</v>
      </c>
      <c r="I82" s="47"/>
      <c r="J82" s="47"/>
      <c r="K82" s="47"/>
    </row>
    <row r="83" spans="2:11" s="41" customFormat="1" ht="162.65" customHeight="1">
      <c r="B83" s="42">
        <v>49</v>
      </c>
      <c r="C83" s="145" t="s">
        <v>74</v>
      </c>
      <c r="D83" s="145"/>
      <c r="E83" s="145"/>
      <c r="F83" s="146" t="s">
        <v>136</v>
      </c>
      <c r="G83" s="147"/>
      <c r="H83" s="31" t="s">
        <v>12</v>
      </c>
      <c r="I83" s="31"/>
      <c r="J83" s="31"/>
      <c r="K83" s="31"/>
    </row>
    <row r="84" spans="2:11" s="41" customFormat="1" ht="196.4" customHeight="1">
      <c r="B84" s="42">
        <v>50</v>
      </c>
      <c r="C84" s="145" t="s">
        <v>82</v>
      </c>
      <c r="D84" s="145"/>
      <c r="E84" s="145"/>
      <c r="F84" s="146" t="s">
        <v>95</v>
      </c>
      <c r="G84" s="147"/>
      <c r="H84" s="31" t="s">
        <v>135</v>
      </c>
      <c r="I84" s="31"/>
      <c r="J84" s="31"/>
      <c r="K84" s="31"/>
    </row>
    <row r="85" spans="2:11" s="41" customFormat="1" ht="23">
      <c r="B85" s="149" t="s">
        <v>137</v>
      </c>
      <c r="C85" s="150"/>
      <c r="D85" s="151"/>
      <c r="E85" s="48" t="s">
        <v>138</v>
      </c>
      <c r="F85" s="48"/>
      <c r="G85" s="48" t="s">
        <v>139</v>
      </c>
      <c r="H85" s="48" t="s">
        <v>140</v>
      </c>
      <c r="I85" s="46" t="s">
        <v>141</v>
      </c>
      <c r="J85" s="48" t="s">
        <v>4</v>
      </c>
      <c r="K85" s="48" t="s">
        <v>3</v>
      </c>
    </row>
    <row r="86" spans="2:11" s="41" customFormat="1" ht="23">
      <c r="B86" s="46"/>
      <c r="C86" s="46"/>
      <c r="D86" s="46"/>
      <c r="E86" s="48"/>
      <c r="F86" s="48"/>
      <c r="G86" s="48"/>
      <c r="H86" s="48"/>
      <c r="I86" s="46"/>
      <c r="J86" s="48"/>
      <c r="K86" s="48"/>
    </row>
    <row r="87" spans="2:11" s="41" customFormat="1" ht="14.4" customHeight="1">
      <c r="B87" s="49"/>
      <c r="C87" s="46"/>
      <c r="D87" s="46"/>
      <c r="E87" s="48"/>
      <c r="F87" s="48"/>
      <c r="G87" s="48"/>
      <c r="H87" s="48"/>
      <c r="I87" s="46"/>
      <c r="J87" s="48"/>
      <c r="K87" s="48"/>
    </row>
    <row r="88" spans="2:11" s="41" customFormat="1" ht="23">
      <c r="B88" s="143" t="s">
        <v>142</v>
      </c>
      <c r="C88" s="143"/>
      <c r="D88" s="143"/>
      <c r="E88" s="143"/>
      <c r="F88" s="50"/>
      <c r="G88" s="50"/>
      <c r="H88" s="50"/>
      <c r="I88" s="43"/>
      <c r="J88" s="49"/>
      <c r="K88" s="48"/>
    </row>
    <row r="89" spans="2:11" s="41" customFormat="1" ht="23">
      <c r="B89" s="148" t="s">
        <v>120</v>
      </c>
      <c r="C89" s="148"/>
      <c r="D89" s="148"/>
      <c r="E89" s="46">
        <v>0</v>
      </c>
      <c r="F89" s="50"/>
      <c r="G89" s="43"/>
      <c r="H89" s="43"/>
      <c r="I89" s="51"/>
      <c r="J89" s="52">
        <f>I89*H89*G89*E89</f>
        <v>0</v>
      </c>
      <c r="K89" s="48"/>
    </row>
    <row r="90" spans="2:11" s="41" customFormat="1" ht="23">
      <c r="B90" s="152" t="s">
        <v>143</v>
      </c>
      <c r="C90" s="152"/>
      <c r="D90" s="152"/>
      <c r="E90" s="40"/>
      <c r="F90" s="50"/>
      <c r="G90" s="50"/>
      <c r="H90" s="50"/>
      <c r="I90" s="51"/>
      <c r="J90" s="52">
        <f>SUM(J89:J89)</f>
        <v>0</v>
      </c>
      <c r="K90" s="43" t="s">
        <v>17</v>
      </c>
    </row>
    <row r="91" spans="2:11" s="41" customFormat="1" ht="23">
      <c r="B91" s="43"/>
      <c r="C91" s="53"/>
      <c r="D91" s="43"/>
      <c r="E91" s="40"/>
      <c r="F91" s="50"/>
      <c r="G91" s="50"/>
      <c r="H91" s="50"/>
      <c r="I91" s="51"/>
      <c r="J91" s="43"/>
      <c r="K91" s="43"/>
    </row>
    <row r="92" spans="2:11" s="41" customFormat="1">
      <c r="B92" s="33"/>
      <c r="C92" s="32"/>
      <c r="D92" s="32"/>
      <c r="E92" s="34"/>
      <c r="F92" s="34"/>
      <c r="G92" s="34"/>
      <c r="H92" s="34"/>
      <c r="I92" s="32"/>
      <c r="J92" s="34"/>
      <c r="K92" s="33"/>
    </row>
    <row r="93" spans="2:11" s="41" customFormat="1">
      <c r="B93" s="155" t="s">
        <v>340</v>
      </c>
      <c r="C93" s="155"/>
      <c r="D93" s="155"/>
      <c r="E93" s="54"/>
      <c r="F93" s="54"/>
      <c r="G93" s="34"/>
      <c r="H93" s="34"/>
      <c r="I93" s="32"/>
      <c r="J93" s="34"/>
      <c r="K93" s="33"/>
    </row>
    <row r="94" spans="2:11" s="41" customFormat="1">
      <c r="B94" s="154" t="s">
        <v>144</v>
      </c>
      <c r="C94" s="154"/>
      <c r="D94" s="154"/>
      <c r="E94" s="55"/>
      <c r="F94" s="55"/>
      <c r="G94" s="34"/>
      <c r="H94" s="34"/>
      <c r="I94" s="32"/>
      <c r="J94" s="56">
        <f>+J21</f>
        <v>0</v>
      </c>
      <c r="K94" s="33"/>
    </row>
    <row r="95" spans="2:11" s="41" customFormat="1">
      <c r="B95" s="154" t="s">
        <v>145</v>
      </c>
      <c r="C95" s="154"/>
      <c r="D95" s="154"/>
      <c r="E95" s="55"/>
      <c r="F95" s="55"/>
      <c r="G95" s="34"/>
      <c r="H95" s="34"/>
      <c r="I95" s="32"/>
      <c r="J95" s="56">
        <v>0</v>
      </c>
      <c r="K95" s="33"/>
    </row>
    <row r="96" spans="2:11" s="41" customFormat="1">
      <c r="B96" s="153" t="s">
        <v>143</v>
      </c>
      <c r="C96" s="153"/>
      <c r="D96" s="153"/>
      <c r="E96" s="55"/>
      <c r="F96" s="55"/>
      <c r="G96" s="34"/>
      <c r="H96" s="34"/>
      <c r="I96" s="32"/>
      <c r="J96" s="56">
        <f>SUM(J94:J95)</f>
        <v>0</v>
      </c>
      <c r="K96" s="32"/>
    </row>
    <row r="97" spans="1:30" s="41" customFormat="1">
      <c r="B97" s="153" t="s">
        <v>143</v>
      </c>
      <c r="C97" s="153"/>
      <c r="D97" s="153"/>
      <c r="E97" s="55"/>
      <c r="F97" s="55"/>
      <c r="G97" s="34"/>
      <c r="H97" s="34"/>
      <c r="I97" s="32"/>
      <c r="J97" s="56">
        <f>ROUND(J96,0)</f>
        <v>0</v>
      </c>
      <c r="K97" s="32" t="s">
        <v>10</v>
      </c>
    </row>
    <row r="98" spans="1:30" s="41" customFormat="1">
      <c r="B98" s="155"/>
      <c r="C98" s="155"/>
      <c r="D98" s="155"/>
      <c r="E98" s="24"/>
      <c r="F98" s="34"/>
      <c r="G98" s="34"/>
      <c r="H98" s="34"/>
      <c r="I98" s="39"/>
      <c r="J98" s="32"/>
      <c r="K98" s="32"/>
    </row>
    <row r="99" spans="1:30" s="41" customFormat="1">
      <c r="B99" s="155" t="s">
        <v>309</v>
      </c>
      <c r="C99" s="155"/>
      <c r="D99" s="155"/>
      <c r="E99" s="54"/>
      <c r="F99" s="54"/>
      <c r="G99" s="34"/>
      <c r="H99" s="34"/>
      <c r="I99" s="32"/>
      <c r="J99" s="34"/>
      <c r="K99" s="33"/>
    </row>
    <row r="100" spans="1:30" s="41" customFormat="1">
      <c r="B100" s="154" t="s">
        <v>144</v>
      </c>
      <c r="C100" s="154"/>
      <c r="D100" s="154"/>
      <c r="E100" s="55"/>
      <c r="F100" s="55"/>
      <c r="G100" s="34"/>
      <c r="H100" s="34"/>
      <c r="I100" s="32"/>
      <c r="J100" s="56">
        <f>+J22</f>
        <v>0</v>
      </c>
      <c r="K100" s="33"/>
    </row>
    <row r="101" spans="1:30" s="41" customFormat="1">
      <c r="B101" s="154" t="s">
        <v>145</v>
      </c>
      <c r="C101" s="154"/>
      <c r="D101" s="154"/>
      <c r="E101" s="55"/>
      <c r="F101" s="55"/>
      <c r="G101" s="34"/>
      <c r="H101" s="34"/>
      <c r="I101" s="32"/>
      <c r="J101" s="56">
        <f>+J100*0.1</f>
        <v>0</v>
      </c>
      <c r="K101" s="33"/>
    </row>
    <row r="102" spans="1:30" s="41" customFormat="1">
      <c r="B102" s="153" t="s">
        <v>143</v>
      </c>
      <c r="C102" s="153"/>
      <c r="D102" s="153"/>
      <c r="E102" s="55"/>
      <c r="F102" s="55"/>
      <c r="G102" s="34"/>
      <c r="H102" s="34"/>
      <c r="I102" s="32"/>
      <c r="J102" s="56">
        <f>SUM(J100:J101)</f>
        <v>0</v>
      </c>
      <c r="K102" s="32"/>
    </row>
    <row r="103" spans="1:30" s="41" customFormat="1">
      <c r="B103" s="153" t="s">
        <v>143</v>
      </c>
      <c r="C103" s="153"/>
      <c r="D103" s="153"/>
      <c r="E103" s="55"/>
      <c r="F103" s="55"/>
      <c r="G103" s="34"/>
      <c r="H103" s="34"/>
      <c r="I103" s="32"/>
      <c r="J103" s="56">
        <f>ROUND(J102,0)</f>
        <v>0</v>
      </c>
      <c r="K103" s="32" t="s">
        <v>21</v>
      </c>
    </row>
    <row r="104" spans="1:30" s="41" customFormat="1">
      <c r="B104" s="154"/>
      <c r="C104" s="154"/>
      <c r="D104" s="154"/>
      <c r="E104" s="24"/>
      <c r="F104" s="24"/>
      <c r="G104" s="34"/>
      <c r="H104" s="34"/>
      <c r="I104" s="32"/>
      <c r="J104" s="56"/>
    </row>
    <row r="105" spans="1:30" s="41" customFormat="1">
      <c r="B105" s="154"/>
      <c r="C105" s="154"/>
      <c r="D105" s="154"/>
      <c r="E105" s="24"/>
      <c r="F105" s="24"/>
      <c r="G105" s="141"/>
      <c r="H105" s="141"/>
      <c r="I105" s="141"/>
      <c r="J105" s="56"/>
      <c r="K105" s="33"/>
    </row>
    <row r="106" spans="1:30" s="41" customFormat="1">
      <c r="B106" s="154"/>
      <c r="C106" s="154"/>
      <c r="D106" s="154"/>
      <c r="E106" s="54"/>
      <c r="F106" s="54"/>
      <c r="G106" s="54"/>
      <c r="H106" s="34"/>
      <c r="I106" s="32"/>
      <c r="J106" s="56"/>
      <c r="K106" s="33"/>
    </row>
    <row r="107" spans="1:30">
      <c r="B107" s="33"/>
      <c r="C107" s="32"/>
      <c r="D107" s="32"/>
      <c r="E107" s="34"/>
      <c r="F107" s="34"/>
      <c r="G107" s="34"/>
      <c r="H107" s="34"/>
      <c r="I107" s="32"/>
      <c r="J107" s="34"/>
      <c r="K107" s="34"/>
    </row>
    <row r="108" spans="1:30">
      <c r="B108" s="155"/>
      <c r="C108" s="155"/>
      <c r="D108" s="155"/>
      <c r="E108" s="24"/>
      <c r="F108" s="24"/>
      <c r="G108" s="34"/>
      <c r="H108" s="34"/>
      <c r="I108" s="32"/>
      <c r="J108" s="34"/>
      <c r="K108" s="34"/>
    </row>
    <row r="109" spans="1:30">
      <c r="B109" s="154"/>
      <c r="C109" s="154"/>
      <c r="D109" s="154"/>
      <c r="E109" s="24"/>
      <c r="F109" s="24"/>
      <c r="G109" s="141"/>
      <c r="H109" s="141"/>
      <c r="I109" s="141"/>
      <c r="J109" s="56"/>
      <c r="K109" s="32"/>
    </row>
    <row r="110" spans="1:30" s="34" customFormat="1">
      <c r="A110" s="58"/>
      <c r="B110" s="33"/>
      <c r="C110" s="32"/>
      <c r="D110" s="32"/>
      <c r="I110" s="32"/>
      <c r="J110" s="56"/>
      <c r="L110" s="23"/>
      <c r="M110" s="23"/>
      <c r="N110" s="23"/>
      <c r="O110" s="23"/>
      <c r="P110" s="23"/>
      <c r="Q110" s="23"/>
      <c r="R110" s="23"/>
      <c r="S110" s="23"/>
      <c r="T110" s="23"/>
      <c r="U110" s="23"/>
      <c r="V110" s="23"/>
      <c r="W110" s="23"/>
      <c r="X110" s="23"/>
      <c r="Y110" s="23"/>
      <c r="Z110" s="23"/>
      <c r="AA110" s="23"/>
      <c r="AB110" s="23"/>
      <c r="AC110" s="23"/>
      <c r="AD110" s="23"/>
    </row>
    <row r="111" spans="1:30" s="34" customFormat="1">
      <c r="A111" s="58"/>
      <c r="B111" s="33"/>
      <c r="C111" s="32"/>
      <c r="D111" s="32"/>
      <c r="I111" s="32"/>
      <c r="J111" s="56"/>
      <c r="K111" s="32"/>
      <c r="L111" s="23"/>
      <c r="M111" s="23"/>
      <c r="N111" s="23"/>
      <c r="O111" s="23"/>
      <c r="P111" s="23"/>
      <c r="Q111" s="23"/>
      <c r="R111" s="23"/>
      <c r="S111" s="23"/>
      <c r="T111" s="23"/>
      <c r="U111" s="23"/>
      <c r="V111" s="23"/>
      <c r="W111" s="23"/>
      <c r="X111" s="23"/>
      <c r="Y111" s="23"/>
      <c r="Z111" s="23"/>
      <c r="AA111" s="23"/>
      <c r="AB111" s="23"/>
      <c r="AC111" s="23"/>
      <c r="AD111" s="23"/>
    </row>
    <row r="112" spans="1:30">
      <c r="J112" s="56"/>
    </row>
  </sheetData>
  <mergeCells count="137">
    <mergeCell ref="B109:D109"/>
    <mergeCell ref="G109:I109"/>
    <mergeCell ref="B103:D103"/>
    <mergeCell ref="B104:D104"/>
    <mergeCell ref="B105:D105"/>
    <mergeCell ref="G105:I105"/>
    <mergeCell ref="B106:D106"/>
    <mergeCell ref="B108:D108"/>
    <mergeCell ref="B97:D97"/>
    <mergeCell ref="B98:D98"/>
    <mergeCell ref="B99:D99"/>
    <mergeCell ref="B100:D100"/>
    <mergeCell ref="B101:D101"/>
    <mergeCell ref="B102:D102"/>
    <mergeCell ref="B89:D89"/>
    <mergeCell ref="B90:D90"/>
    <mergeCell ref="B93:D93"/>
    <mergeCell ref="B94:D94"/>
    <mergeCell ref="B95:D95"/>
    <mergeCell ref="B96:D96"/>
    <mergeCell ref="C83:E83"/>
    <mergeCell ref="F83:G83"/>
    <mergeCell ref="C84:E84"/>
    <mergeCell ref="F84:G84"/>
    <mergeCell ref="B85:D85"/>
    <mergeCell ref="B88:E88"/>
    <mergeCell ref="C80:E80"/>
    <mergeCell ref="F80:G80"/>
    <mergeCell ref="C81:E81"/>
    <mergeCell ref="F81:G81"/>
    <mergeCell ref="C82:E82"/>
    <mergeCell ref="F82:G82"/>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8:E38"/>
    <mergeCell ref="F38:G38"/>
    <mergeCell ref="C39:E39"/>
    <mergeCell ref="F39:G39"/>
    <mergeCell ref="C40:E40"/>
    <mergeCell ref="F40:G40"/>
    <mergeCell ref="C35:E35"/>
    <mergeCell ref="F35:G35"/>
    <mergeCell ref="C36:E36"/>
    <mergeCell ref="F36:G36"/>
    <mergeCell ref="C37:E37"/>
    <mergeCell ref="F37:G37"/>
    <mergeCell ref="B15:K15"/>
    <mergeCell ref="C25:D25"/>
    <mergeCell ref="C26:D26"/>
    <mergeCell ref="C27:D27"/>
    <mergeCell ref="B32:J32"/>
    <mergeCell ref="C34:E34"/>
    <mergeCell ref="F34:G34"/>
    <mergeCell ref="E9:K9"/>
    <mergeCell ref="B13:B14"/>
    <mergeCell ref="C13:C14"/>
    <mergeCell ref="D13:D14"/>
    <mergeCell ref="E13:E14"/>
    <mergeCell ref="G13:I13"/>
    <mergeCell ref="J13:J14"/>
    <mergeCell ref="K13:K14"/>
  </mergeCells>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4F748F-BC2B-4EB5-BC53-C33BF55FFE36}">
  <sheetPr>
    <tabColor rgb="FFFFFF00"/>
  </sheetPr>
  <dimension ref="A2:AD112"/>
  <sheetViews>
    <sheetView zoomScale="59" workbookViewId="0">
      <selection activeCell="C36" sqref="C36:E36"/>
    </sheetView>
  </sheetViews>
  <sheetFormatPr defaultColWidth="8.90625" defaultRowHeight="21.5"/>
  <cols>
    <col min="1" max="1" width="8.90625" style="23"/>
    <col min="2" max="2" width="29.90625" style="22" customWidth="1"/>
    <col min="3" max="3" width="21.90625" style="21" customWidth="1"/>
    <col min="4" max="4" width="23.453125" style="21" customWidth="1"/>
    <col min="5" max="5" width="47.08984375" style="23" customWidth="1"/>
    <col min="6" max="6" width="14.90625" style="23" customWidth="1"/>
    <col min="7" max="7" width="12.90625" style="23" customWidth="1"/>
    <col min="8" max="8" width="13.54296875" style="23" customWidth="1"/>
    <col min="9" max="9" width="14.90625" style="23" customWidth="1"/>
    <col min="10" max="10" width="19.90625" style="23" customWidth="1"/>
    <col min="11" max="11" width="35" style="22" customWidth="1"/>
    <col min="12" max="16384" width="8.90625" style="23"/>
  </cols>
  <sheetData>
    <row r="2" spans="2:11" ht="42" customHeight="1">
      <c r="B2" s="24" t="s">
        <v>99</v>
      </c>
      <c r="C2" s="36" t="s">
        <v>251</v>
      </c>
    </row>
    <row r="3" spans="2:11" ht="21" customHeight="1">
      <c r="B3" s="24" t="s">
        <v>100</v>
      </c>
      <c r="C3" s="25"/>
      <c r="E3" s="23" t="s">
        <v>343</v>
      </c>
      <c r="F3" s="23">
        <f>1*7.8</f>
        <v>7.8</v>
      </c>
    </row>
    <row r="4" spans="2:11" ht="21" customHeight="1">
      <c r="B4" s="24" t="s">
        <v>101</v>
      </c>
      <c r="C4" s="32" t="s">
        <v>344</v>
      </c>
      <c r="E4" s="23" t="s">
        <v>334</v>
      </c>
    </row>
    <row r="5" spans="2:11" ht="21" customHeight="1">
      <c r="B5" s="24" t="s">
        <v>102</v>
      </c>
      <c r="C5" s="25" t="s">
        <v>348</v>
      </c>
    </row>
    <row r="6" spans="2:11" ht="21" customHeight="1">
      <c r="B6" s="24" t="s">
        <v>103</v>
      </c>
      <c r="C6" s="25"/>
    </row>
    <row r="7" spans="2:11" ht="21" customHeight="1">
      <c r="B7" s="24" t="s">
        <v>104</v>
      </c>
      <c r="C7" s="25">
        <v>1</v>
      </c>
    </row>
    <row r="8" spans="2:11" ht="21" customHeight="1">
      <c r="B8" s="24" t="s">
        <v>105</v>
      </c>
      <c r="C8" s="25" t="s">
        <v>317</v>
      </c>
    </row>
    <row r="9" spans="2:11" ht="41.4" customHeight="1">
      <c r="B9" s="26" t="s">
        <v>106</v>
      </c>
      <c r="C9" s="25">
        <f>C7+1</f>
        <v>2</v>
      </c>
      <c r="E9" s="135"/>
      <c r="F9" s="135"/>
      <c r="G9" s="135"/>
      <c r="H9" s="135"/>
      <c r="I9" s="135"/>
      <c r="J9" s="135"/>
      <c r="K9" s="135"/>
    </row>
    <row r="10" spans="2:11" ht="21" customHeight="1">
      <c r="B10" s="24" t="s">
        <v>107</v>
      </c>
      <c r="C10" s="25" t="s">
        <v>217</v>
      </c>
      <c r="J10" s="27"/>
    </row>
    <row r="11" spans="2:11" ht="21" customHeight="1">
      <c r="B11" s="24" t="s">
        <v>108</v>
      </c>
      <c r="C11" s="25" t="s">
        <v>218</v>
      </c>
    </row>
    <row r="12" spans="2:11">
      <c r="B12" s="28"/>
      <c r="C12" s="29"/>
    </row>
    <row r="13" spans="2:11" ht="15" customHeight="1">
      <c r="B13" s="136" t="s">
        <v>109</v>
      </c>
      <c r="C13" s="136" t="s">
        <v>110</v>
      </c>
      <c r="D13" s="136" t="s">
        <v>111</v>
      </c>
      <c r="E13" s="136" t="s">
        <v>112</v>
      </c>
      <c r="F13" s="30"/>
      <c r="G13" s="136" t="s">
        <v>113</v>
      </c>
      <c r="H13" s="136"/>
      <c r="I13" s="136"/>
      <c r="J13" s="136" t="s">
        <v>114</v>
      </c>
      <c r="K13" s="136" t="s">
        <v>115</v>
      </c>
    </row>
    <row r="14" spans="2:11" ht="15" customHeight="1">
      <c r="B14" s="136"/>
      <c r="C14" s="136"/>
      <c r="D14" s="136"/>
      <c r="E14" s="136"/>
      <c r="F14" s="30" t="s">
        <v>116</v>
      </c>
      <c r="G14" s="30" t="s">
        <v>117</v>
      </c>
      <c r="H14" s="30" t="s">
        <v>118</v>
      </c>
      <c r="I14" s="30" t="s">
        <v>119</v>
      </c>
      <c r="J14" s="136"/>
      <c r="K14" s="136"/>
    </row>
    <row r="15" spans="2:11" ht="18.649999999999999" customHeight="1">
      <c r="B15" s="132" t="s">
        <v>120</v>
      </c>
      <c r="C15" s="132"/>
      <c r="D15" s="132"/>
      <c r="E15" s="132"/>
      <c r="F15" s="132"/>
      <c r="G15" s="132"/>
      <c r="H15" s="132"/>
      <c r="I15" s="132"/>
      <c r="J15" s="132"/>
      <c r="K15" s="132"/>
    </row>
    <row r="16" spans="2:11">
      <c r="B16" s="31"/>
      <c r="C16" s="32"/>
      <c r="D16" s="32"/>
      <c r="E16" s="32"/>
      <c r="F16" s="32"/>
      <c r="G16" s="32"/>
      <c r="H16" s="32"/>
      <c r="I16" s="33"/>
      <c r="J16" s="32"/>
      <c r="K16" s="32"/>
    </row>
    <row r="17" spans="2:11">
      <c r="B17" s="33"/>
      <c r="C17" s="32"/>
      <c r="D17" s="32"/>
      <c r="E17" s="34"/>
      <c r="F17" s="32"/>
      <c r="G17" s="32"/>
      <c r="H17" s="34"/>
      <c r="I17" s="34"/>
      <c r="J17" s="32"/>
      <c r="K17" s="33"/>
    </row>
    <row r="18" spans="2:11">
      <c r="B18" s="33"/>
      <c r="C18" s="32"/>
      <c r="D18" s="32"/>
      <c r="E18" s="34"/>
      <c r="F18" s="32"/>
      <c r="G18" s="32"/>
      <c r="H18" s="34"/>
      <c r="I18" s="34"/>
      <c r="J18" s="32"/>
      <c r="K18" s="33"/>
    </row>
    <row r="19" spans="2:11">
      <c r="B19" s="33"/>
      <c r="C19" s="32"/>
      <c r="D19" s="32"/>
      <c r="E19" s="34"/>
      <c r="F19" s="32"/>
      <c r="G19" s="32"/>
      <c r="H19" s="34"/>
      <c r="I19" s="34"/>
      <c r="J19" s="32"/>
      <c r="K19" s="33"/>
    </row>
    <row r="20" spans="2:11" ht="22.5" customHeight="1">
      <c r="B20" s="35" t="s">
        <v>121</v>
      </c>
      <c r="C20" s="25"/>
      <c r="D20" s="25"/>
      <c r="E20" s="36"/>
      <c r="F20" s="36"/>
      <c r="G20" s="37"/>
      <c r="H20" s="34"/>
      <c r="I20" s="30"/>
      <c r="J20" s="38"/>
      <c r="K20" s="33"/>
    </row>
    <row r="21" spans="2:11" ht="22.5" customHeight="1">
      <c r="B21" s="35"/>
      <c r="C21" s="36" t="s">
        <v>275</v>
      </c>
      <c r="D21" s="31"/>
      <c r="E21" s="36"/>
      <c r="F21" s="36"/>
      <c r="G21" s="37"/>
      <c r="H21" s="34"/>
      <c r="I21" s="25" t="s">
        <v>10</v>
      </c>
      <c r="J21" s="38">
        <f>+J16</f>
        <v>0</v>
      </c>
      <c r="K21" s="33"/>
    </row>
    <row r="22" spans="2:11" ht="22.5" customHeight="1">
      <c r="B22" s="35"/>
      <c r="C22" s="78" t="s">
        <v>225</v>
      </c>
      <c r="D22" s="33"/>
      <c r="E22" s="31"/>
      <c r="F22" s="31"/>
      <c r="G22" s="32"/>
      <c r="H22" s="32"/>
      <c r="I22" s="25" t="s">
        <v>14</v>
      </c>
      <c r="J22" s="38">
        <f>+J17</f>
        <v>0</v>
      </c>
      <c r="K22" s="33"/>
    </row>
    <row r="23" spans="2:11" ht="22.5" customHeight="1">
      <c r="B23" s="35"/>
      <c r="C23" s="78"/>
      <c r="D23" s="33"/>
      <c r="E23" s="31"/>
      <c r="F23" s="31"/>
      <c r="G23" s="32"/>
      <c r="H23" s="32"/>
      <c r="I23" s="25"/>
      <c r="J23" s="38"/>
      <c r="K23" s="33"/>
    </row>
    <row r="24" spans="2:11" ht="22.5" customHeight="1">
      <c r="B24" s="35"/>
      <c r="C24" s="78"/>
      <c r="D24" s="33"/>
      <c r="E24" s="31"/>
      <c r="F24" s="31"/>
      <c r="G24" s="32"/>
      <c r="H24" s="32"/>
      <c r="I24" s="25"/>
      <c r="J24" s="38"/>
      <c r="K24" s="33"/>
    </row>
    <row r="25" spans="2:11" ht="22.5" customHeight="1">
      <c r="B25" s="35"/>
      <c r="C25" s="139"/>
      <c r="D25" s="139"/>
      <c r="E25" s="31"/>
      <c r="F25" s="31"/>
      <c r="G25" s="32"/>
      <c r="H25" s="32"/>
      <c r="I25" s="25"/>
      <c r="J25" s="38"/>
      <c r="K25" s="33"/>
    </row>
    <row r="26" spans="2:11" ht="22.5" customHeight="1">
      <c r="B26" s="35"/>
      <c r="C26" s="134"/>
      <c r="D26" s="134"/>
      <c r="E26" s="31"/>
      <c r="F26" s="31"/>
      <c r="G26" s="32"/>
      <c r="H26" s="32"/>
      <c r="I26" s="25"/>
      <c r="J26" s="38"/>
      <c r="K26" s="33"/>
    </row>
    <row r="27" spans="2:11" ht="22.5" customHeight="1">
      <c r="B27" s="33"/>
      <c r="C27" s="141"/>
      <c r="D27" s="141"/>
      <c r="E27" s="34"/>
      <c r="F27" s="34"/>
      <c r="G27" s="34"/>
      <c r="H27" s="34"/>
      <c r="I27" s="34"/>
      <c r="J27" s="38"/>
      <c r="K27" s="33"/>
    </row>
    <row r="28" spans="2:11" ht="21.65" customHeight="1">
      <c r="B28" s="33"/>
      <c r="C28" s="34"/>
      <c r="D28" s="34"/>
      <c r="E28" s="34"/>
      <c r="F28" s="34"/>
      <c r="G28" s="34"/>
      <c r="H28" s="34"/>
      <c r="I28" s="34"/>
      <c r="J28" s="38"/>
      <c r="K28" s="39"/>
    </row>
    <row r="29" spans="2:11" ht="21.65" customHeight="1">
      <c r="B29" s="31"/>
      <c r="C29" s="34"/>
      <c r="D29" s="34"/>
      <c r="E29" s="34"/>
      <c r="F29" s="34"/>
      <c r="G29" s="34"/>
      <c r="H29" s="34"/>
      <c r="I29" s="34"/>
      <c r="J29" s="38"/>
      <c r="K29" s="39"/>
    </row>
    <row r="30" spans="2:11">
      <c r="B30" s="31"/>
      <c r="C30" s="31"/>
      <c r="D30" s="31"/>
      <c r="E30" s="31"/>
      <c r="F30" s="31"/>
      <c r="G30" s="34"/>
      <c r="H30" s="34"/>
      <c r="I30" s="34"/>
      <c r="J30" s="39"/>
      <c r="K30" s="33"/>
    </row>
    <row r="31" spans="2:11">
      <c r="B31" s="33"/>
      <c r="C31" s="32"/>
      <c r="D31" s="32"/>
      <c r="E31" s="34"/>
      <c r="F31" s="34"/>
      <c r="G31" s="34"/>
      <c r="H31" s="34"/>
      <c r="I31" s="34"/>
      <c r="J31" s="34"/>
      <c r="K31" s="33"/>
    </row>
    <row r="32" spans="2:11" ht="23">
      <c r="B32" s="142" t="s">
        <v>122</v>
      </c>
      <c r="C32" s="142"/>
      <c r="D32" s="142"/>
      <c r="E32" s="142"/>
      <c r="F32" s="142"/>
      <c r="G32" s="142"/>
      <c r="H32" s="142"/>
      <c r="I32" s="142"/>
      <c r="J32" s="142"/>
      <c r="K32" s="33"/>
    </row>
    <row r="33" spans="2:11">
      <c r="B33" s="32"/>
      <c r="C33" s="32"/>
      <c r="D33" s="32"/>
      <c r="E33" s="34"/>
      <c r="F33" s="34"/>
      <c r="G33" s="34"/>
      <c r="H33" s="34"/>
      <c r="I33" s="34"/>
      <c r="J33" s="34"/>
      <c r="K33" s="33"/>
    </row>
    <row r="34" spans="2:11" s="41" customFormat="1" ht="29.15" customHeight="1">
      <c r="B34" s="36" t="s">
        <v>0</v>
      </c>
      <c r="C34" s="140" t="s">
        <v>1</v>
      </c>
      <c r="D34" s="140"/>
      <c r="E34" s="140"/>
      <c r="F34" s="140" t="s">
        <v>2</v>
      </c>
      <c r="G34" s="140"/>
      <c r="H34" s="25" t="s">
        <v>3</v>
      </c>
      <c r="I34" s="25" t="s">
        <v>4</v>
      </c>
      <c r="J34" s="25" t="s">
        <v>123</v>
      </c>
      <c r="K34" s="25" t="s">
        <v>124</v>
      </c>
    </row>
    <row r="35" spans="2:11" s="41" customFormat="1" ht="162" customHeight="1">
      <c r="B35" s="42">
        <v>1</v>
      </c>
      <c r="C35" s="137" t="s">
        <v>183</v>
      </c>
      <c r="D35" s="137"/>
      <c r="E35" s="137"/>
      <c r="F35" s="138" t="s">
        <v>7</v>
      </c>
      <c r="G35" s="138"/>
      <c r="H35" s="43" t="s">
        <v>125</v>
      </c>
      <c r="I35" s="44">
        <v>1</v>
      </c>
      <c r="J35" s="45"/>
      <c r="K35" s="42"/>
    </row>
    <row r="36" spans="2:11" s="41" customFormat="1" ht="209.5" customHeight="1">
      <c r="B36" s="42">
        <v>2</v>
      </c>
      <c r="C36" s="137" t="s">
        <v>184</v>
      </c>
      <c r="D36" s="137"/>
      <c r="E36" s="137"/>
      <c r="F36" s="138" t="s">
        <v>9</v>
      </c>
      <c r="G36" s="138"/>
      <c r="H36" s="42" t="s">
        <v>10</v>
      </c>
      <c r="I36" s="42"/>
      <c r="J36" s="45"/>
      <c r="K36" s="42"/>
    </row>
    <row r="37" spans="2:11" s="41" customFormat="1" ht="236.5" customHeight="1">
      <c r="B37" s="42">
        <v>3</v>
      </c>
      <c r="C37" s="137" t="s">
        <v>185</v>
      </c>
      <c r="D37" s="137"/>
      <c r="E37" s="137"/>
      <c r="F37" s="138" t="s">
        <v>11</v>
      </c>
      <c r="G37" s="138"/>
      <c r="H37" s="42" t="s">
        <v>12</v>
      </c>
      <c r="I37" s="42"/>
      <c r="J37" s="45"/>
      <c r="K37" s="42"/>
    </row>
    <row r="38" spans="2:11" s="41" customFormat="1" ht="195" customHeight="1">
      <c r="B38" s="42">
        <v>4</v>
      </c>
      <c r="C38" s="137" t="s">
        <v>186</v>
      </c>
      <c r="D38" s="137"/>
      <c r="E38" s="137"/>
      <c r="F38" s="138" t="s">
        <v>13</v>
      </c>
      <c r="G38" s="138"/>
      <c r="H38" s="42" t="s">
        <v>14</v>
      </c>
      <c r="I38" s="42"/>
      <c r="J38" s="45"/>
      <c r="K38" s="42"/>
    </row>
    <row r="39" spans="2:11" s="41" customFormat="1" ht="88.4" customHeight="1">
      <c r="B39" s="42">
        <v>5</v>
      </c>
      <c r="C39" s="137" t="s">
        <v>187</v>
      </c>
      <c r="D39" s="137"/>
      <c r="E39" s="137"/>
      <c r="F39" s="138" t="s">
        <v>15</v>
      </c>
      <c r="G39" s="138"/>
      <c r="H39" s="42" t="s">
        <v>10</v>
      </c>
      <c r="I39" s="44">
        <v>0</v>
      </c>
      <c r="J39" s="45"/>
      <c r="K39" s="42"/>
    </row>
    <row r="40" spans="2:11" s="41" customFormat="1" ht="272.5" customHeight="1">
      <c r="B40" s="42">
        <v>6</v>
      </c>
      <c r="C40" s="137" t="s">
        <v>188</v>
      </c>
      <c r="D40" s="137"/>
      <c r="E40" s="137"/>
      <c r="F40" s="138" t="s">
        <v>16</v>
      </c>
      <c r="G40" s="138"/>
      <c r="H40" s="43" t="s">
        <v>17</v>
      </c>
      <c r="I40" s="44"/>
      <c r="J40" s="45"/>
      <c r="K40" s="42"/>
    </row>
    <row r="41" spans="2:11" s="41" customFormat="1" ht="192" customHeight="1">
      <c r="B41" s="42">
        <v>7</v>
      </c>
      <c r="C41" s="137" t="s">
        <v>189</v>
      </c>
      <c r="D41" s="137"/>
      <c r="E41" s="137"/>
      <c r="F41" s="138" t="s">
        <v>18</v>
      </c>
      <c r="G41" s="138"/>
      <c r="H41" s="43" t="s">
        <v>19</v>
      </c>
      <c r="I41" s="42"/>
      <c r="J41" s="45"/>
      <c r="K41" s="42"/>
    </row>
    <row r="42" spans="2:11" s="41" customFormat="1" ht="232.75" customHeight="1">
      <c r="B42" s="42">
        <v>8</v>
      </c>
      <c r="C42" s="137" t="s">
        <v>190</v>
      </c>
      <c r="D42" s="137"/>
      <c r="E42" s="137"/>
      <c r="F42" s="138" t="s">
        <v>182</v>
      </c>
      <c r="G42" s="138"/>
      <c r="H42" s="43" t="s">
        <v>21</v>
      </c>
      <c r="I42" s="42"/>
      <c r="J42" s="45"/>
      <c r="K42" s="42"/>
    </row>
    <row r="43" spans="2:11" s="41" customFormat="1" ht="292.5" customHeight="1">
      <c r="B43" s="42">
        <v>9</v>
      </c>
      <c r="C43" s="137" t="s">
        <v>191</v>
      </c>
      <c r="D43" s="137"/>
      <c r="E43" s="137"/>
      <c r="F43" s="138" t="s">
        <v>22</v>
      </c>
      <c r="G43" s="138"/>
      <c r="H43" s="43" t="s">
        <v>23</v>
      </c>
      <c r="I43" s="42"/>
      <c r="J43" s="45"/>
      <c r="K43" s="42"/>
    </row>
    <row r="44" spans="2:11" s="41" customFormat="1" ht="262.64999999999998" customHeight="1">
      <c r="B44" s="42">
        <v>10</v>
      </c>
      <c r="C44" s="137" t="s">
        <v>192</v>
      </c>
      <c r="D44" s="137"/>
      <c r="E44" s="137"/>
      <c r="F44" s="138" t="s">
        <v>24</v>
      </c>
      <c r="G44" s="138"/>
      <c r="H44" s="43" t="s">
        <v>23</v>
      </c>
      <c r="I44" s="42"/>
      <c r="J44" s="45"/>
      <c r="K44" s="42"/>
    </row>
    <row r="45" spans="2:11" s="41" customFormat="1" ht="249" customHeight="1">
      <c r="B45" s="42">
        <v>11</v>
      </c>
      <c r="C45" s="137" t="s">
        <v>193</v>
      </c>
      <c r="D45" s="137"/>
      <c r="E45" s="137"/>
      <c r="F45" s="138" t="s">
        <v>25</v>
      </c>
      <c r="G45" s="138"/>
      <c r="H45" s="43" t="s">
        <v>23</v>
      </c>
      <c r="I45" s="42"/>
      <c r="J45" s="45"/>
      <c r="K45" s="42"/>
    </row>
    <row r="46" spans="2:11" s="41" customFormat="1" ht="145.65" customHeight="1">
      <c r="B46" s="42">
        <v>12</v>
      </c>
      <c r="C46" s="137" t="s">
        <v>194</v>
      </c>
      <c r="D46" s="137"/>
      <c r="E46" s="137"/>
      <c r="F46" s="138" t="s">
        <v>26</v>
      </c>
      <c r="G46" s="138"/>
      <c r="H46" s="43" t="s">
        <v>23</v>
      </c>
      <c r="I46" s="42"/>
      <c r="J46" s="45"/>
      <c r="K46" s="42"/>
    </row>
    <row r="47" spans="2:11" s="41" customFormat="1" ht="282.64999999999998" customHeight="1">
      <c r="B47" s="42">
        <v>13</v>
      </c>
      <c r="C47" s="137" t="s">
        <v>195</v>
      </c>
      <c r="D47" s="137"/>
      <c r="E47" s="137"/>
      <c r="F47" s="138" t="s">
        <v>27</v>
      </c>
      <c r="G47" s="138"/>
      <c r="H47" s="43" t="s">
        <v>23</v>
      </c>
      <c r="I47" s="42"/>
      <c r="J47" s="45"/>
      <c r="K47" s="42"/>
    </row>
    <row r="48" spans="2:11" s="41" customFormat="1" ht="166.75" customHeight="1">
      <c r="B48" s="42">
        <v>14</v>
      </c>
      <c r="C48" s="137" t="s">
        <v>196</v>
      </c>
      <c r="D48" s="137"/>
      <c r="E48" s="137"/>
      <c r="F48" s="138" t="s">
        <v>28</v>
      </c>
      <c r="G48" s="138"/>
      <c r="H48" s="43" t="s">
        <v>23</v>
      </c>
      <c r="I48" s="42"/>
      <c r="J48" s="45"/>
      <c r="K48" s="42"/>
    </row>
    <row r="49" spans="2:11" s="41" customFormat="1" ht="270.64999999999998" customHeight="1">
      <c r="B49" s="42">
        <v>15</v>
      </c>
      <c r="C49" s="137" t="s">
        <v>197</v>
      </c>
      <c r="D49" s="137"/>
      <c r="E49" s="137"/>
      <c r="F49" s="138" t="s">
        <v>29</v>
      </c>
      <c r="G49" s="138"/>
      <c r="H49" s="42" t="s">
        <v>10</v>
      </c>
      <c r="I49" s="42"/>
      <c r="J49" s="45"/>
      <c r="K49" s="42"/>
    </row>
    <row r="50" spans="2:11" s="41" customFormat="1" ht="200.5" customHeight="1">
      <c r="B50" s="42">
        <v>16</v>
      </c>
      <c r="C50" s="137" t="s">
        <v>198</v>
      </c>
      <c r="D50" s="137"/>
      <c r="E50" s="137"/>
      <c r="F50" s="138" t="s">
        <v>30</v>
      </c>
      <c r="G50" s="138"/>
      <c r="H50" s="42"/>
      <c r="I50" s="42"/>
      <c r="J50" s="45"/>
      <c r="K50" s="42"/>
    </row>
    <row r="51" spans="2:11" s="41" customFormat="1" ht="52.75" customHeight="1">
      <c r="B51" s="42">
        <v>17</v>
      </c>
      <c r="C51" s="143" t="s">
        <v>126</v>
      </c>
      <c r="D51" s="143"/>
      <c r="E51" s="143"/>
      <c r="F51" s="138" t="s">
        <v>127</v>
      </c>
      <c r="G51" s="138"/>
      <c r="H51" s="46"/>
      <c r="I51" s="42"/>
      <c r="J51" s="45"/>
      <c r="K51" s="42"/>
    </row>
    <row r="52" spans="2:11" s="41" customFormat="1" ht="87" customHeight="1">
      <c r="B52" s="42">
        <v>18</v>
      </c>
      <c r="C52" s="137" t="s">
        <v>199</v>
      </c>
      <c r="D52" s="137"/>
      <c r="E52" s="137"/>
      <c r="F52" s="138" t="s">
        <v>31</v>
      </c>
      <c r="G52" s="138"/>
      <c r="H52" s="42" t="s">
        <v>10</v>
      </c>
      <c r="I52" s="42"/>
      <c r="J52" s="45"/>
      <c r="K52" s="42"/>
    </row>
    <row r="53" spans="2:11" s="41" customFormat="1" ht="163.4" customHeight="1">
      <c r="B53" s="42">
        <v>19</v>
      </c>
      <c r="C53" s="137" t="s">
        <v>200</v>
      </c>
      <c r="D53" s="137"/>
      <c r="E53" s="137"/>
      <c r="F53" s="138" t="s">
        <v>32</v>
      </c>
      <c r="G53" s="138"/>
      <c r="H53" s="42" t="s">
        <v>10</v>
      </c>
      <c r="I53" s="44"/>
      <c r="J53" s="45"/>
      <c r="K53" s="32"/>
    </row>
    <row r="54" spans="2:11" s="41" customFormat="1" ht="122.4" customHeight="1">
      <c r="B54" s="42">
        <v>20</v>
      </c>
      <c r="C54" s="137" t="s">
        <v>201</v>
      </c>
      <c r="D54" s="137"/>
      <c r="E54" s="137"/>
      <c r="F54" s="138" t="s">
        <v>33</v>
      </c>
      <c r="G54" s="138"/>
      <c r="H54" s="42" t="s">
        <v>10</v>
      </c>
      <c r="I54" s="44">
        <v>0</v>
      </c>
      <c r="J54" s="45"/>
      <c r="K54" s="42"/>
    </row>
    <row r="55" spans="2:11" s="41" customFormat="1" ht="103.75" customHeight="1">
      <c r="B55" s="42">
        <v>21</v>
      </c>
      <c r="C55" s="137" t="s">
        <v>202</v>
      </c>
      <c r="D55" s="137"/>
      <c r="E55" s="137"/>
      <c r="F55" s="138" t="s">
        <v>34</v>
      </c>
      <c r="G55" s="138"/>
      <c r="H55" s="42" t="s">
        <v>10</v>
      </c>
      <c r="I55" s="44">
        <f>+J106</f>
        <v>0</v>
      </c>
      <c r="J55" s="45"/>
      <c r="K55" s="42"/>
    </row>
    <row r="56" spans="2:11" s="41" customFormat="1" ht="214.75" customHeight="1">
      <c r="B56" s="42">
        <v>22</v>
      </c>
      <c r="C56" s="137" t="s">
        <v>203</v>
      </c>
      <c r="D56" s="137"/>
      <c r="E56" s="137"/>
      <c r="F56" s="138" t="s">
        <v>35</v>
      </c>
      <c r="G56" s="138"/>
      <c r="H56" s="42" t="s">
        <v>10</v>
      </c>
      <c r="I56" s="44">
        <f>+J97</f>
        <v>0</v>
      </c>
      <c r="J56" s="45"/>
      <c r="K56" s="42"/>
    </row>
    <row r="57" spans="2:11" s="41" customFormat="1" ht="32.15" customHeight="1">
      <c r="B57" s="42">
        <v>23</v>
      </c>
      <c r="C57" s="143" t="s">
        <v>128</v>
      </c>
      <c r="D57" s="143"/>
      <c r="E57" s="143"/>
      <c r="F57" s="138"/>
      <c r="G57" s="138"/>
      <c r="H57" s="35"/>
      <c r="I57" s="42"/>
      <c r="J57" s="45"/>
      <c r="K57" s="42"/>
    </row>
    <row r="58" spans="2:11" s="41" customFormat="1" ht="64.400000000000006" customHeight="1">
      <c r="B58" s="42">
        <v>24</v>
      </c>
      <c r="C58" s="137" t="s">
        <v>204</v>
      </c>
      <c r="D58" s="137"/>
      <c r="E58" s="137"/>
      <c r="F58" s="138" t="s">
        <v>36</v>
      </c>
      <c r="G58" s="138"/>
      <c r="H58" s="42"/>
      <c r="I58" s="42"/>
      <c r="J58" s="45"/>
      <c r="K58" s="33"/>
    </row>
    <row r="59" spans="2:11" s="41" customFormat="1" ht="102.65" customHeight="1">
      <c r="B59" s="42">
        <v>25</v>
      </c>
      <c r="C59" s="137" t="s">
        <v>205</v>
      </c>
      <c r="D59" s="137"/>
      <c r="E59" s="137"/>
      <c r="F59" s="138" t="s">
        <v>37</v>
      </c>
      <c r="G59" s="138"/>
      <c r="H59" s="43" t="s">
        <v>23</v>
      </c>
      <c r="I59" s="44"/>
      <c r="J59" s="45"/>
      <c r="K59" s="32"/>
    </row>
    <row r="60" spans="2:11" s="41" customFormat="1" ht="216.65" customHeight="1">
      <c r="B60" s="42">
        <v>26</v>
      </c>
      <c r="C60" s="137" t="s">
        <v>206</v>
      </c>
      <c r="D60" s="137"/>
      <c r="E60" s="137"/>
      <c r="F60" s="138" t="s">
        <v>38</v>
      </c>
      <c r="G60" s="138"/>
      <c r="H60" s="43" t="s">
        <v>23</v>
      </c>
      <c r="I60" s="44">
        <v>0</v>
      </c>
      <c r="J60" s="45"/>
      <c r="K60" s="42"/>
    </row>
    <row r="61" spans="2:11" s="41" customFormat="1" ht="180.65" customHeight="1">
      <c r="B61" s="42">
        <v>27</v>
      </c>
      <c r="C61" s="137" t="s">
        <v>207</v>
      </c>
      <c r="D61" s="137"/>
      <c r="E61" s="137"/>
      <c r="F61" s="138" t="s">
        <v>39</v>
      </c>
      <c r="G61" s="138"/>
      <c r="H61" s="43" t="s">
        <v>23</v>
      </c>
      <c r="I61" s="42">
        <v>0</v>
      </c>
      <c r="J61" s="45"/>
      <c r="K61" s="42"/>
    </row>
    <row r="62" spans="2:11" s="41" customFormat="1" ht="153" customHeight="1">
      <c r="B62" s="42">
        <v>28</v>
      </c>
      <c r="C62" s="137" t="s">
        <v>40</v>
      </c>
      <c r="D62" s="137"/>
      <c r="E62" s="137"/>
      <c r="F62" s="138" t="s">
        <v>41</v>
      </c>
      <c r="G62" s="138"/>
      <c r="H62" s="43" t="s">
        <v>10</v>
      </c>
      <c r="I62" s="42"/>
      <c r="J62" s="45"/>
      <c r="K62" s="42"/>
    </row>
    <row r="63" spans="2:11" s="41" customFormat="1" ht="111.65" customHeight="1">
      <c r="B63" s="42">
        <v>29</v>
      </c>
      <c r="C63" s="137" t="s">
        <v>208</v>
      </c>
      <c r="D63" s="137"/>
      <c r="E63" s="137"/>
      <c r="F63" s="138" t="s">
        <v>42</v>
      </c>
      <c r="G63" s="138"/>
      <c r="H63" s="43" t="s">
        <v>10</v>
      </c>
      <c r="I63" s="44"/>
      <c r="J63" s="45"/>
      <c r="K63" s="42"/>
    </row>
    <row r="64" spans="2:11" s="41" customFormat="1" ht="241.75" customHeight="1">
      <c r="B64" s="42">
        <v>30</v>
      </c>
      <c r="C64" s="137" t="s">
        <v>209</v>
      </c>
      <c r="D64" s="137"/>
      <c r="E64" s="137"/>
      <c r="F64" s="138" t="s">
        <v>43</v>
      </c>
      <c r="G64" s="138"/>
      <c r="H64" s="43" t="s">
        <v>23</v>
      </c>
      <c r="I64" s="44"/>
      <c r="J64" s="45"/>
      <c r="K64" s="42"/>
    </row>
    <row r="65" spans="2:11" s="41" customFormat="1" ht="249" customHeight="1">
      <c r="B65" s="42">
        <v>31</v>
      </c>
      <c r="C65" s="137" t="s">
        <v>129</v>
      </c>
      <c r="D65" s="137"/>
      <c r="E65" s="137"/>
      <c r="F65" s="138" t="s">
        <v>44</v>
      </c>
      <c r="G65" s="138"/>
      <c r="H65" s="43" t="s">
        <v>45</v>
      </c>
      <c r="I65" s="44"/>
      <c r="J65" s="45"/>
      <c r="K65" s="42"/>
    </row>
    <row r="66" spans="2:11" s="41" customFormat="1" ht="138" customHeight="1">
      <c r="B66" s="42">
        <v>32</v>
      </c>
      <c r="C66" s="137" t="s">
        <v>210</v>
      </c>
      <c r="D66" s="137"/>
      <c r="E66" s="137"/>
      <c r="F66" s="138" t="s">
        <v>46</v>
      </c>
      <c r="G66" s="138"/>
      <c r="H66" s="43" t="s">
        <v>47</v>
      </c>
      <c r="I66" s="44"/>
      <c r="J66" s="45"/>
      <c r="K66" s="42"/>
    </row>
    <row r="67" spans="2:11" s="41" customFormat="1" ht="166.75" customHeight="1">
      <c r="B67" s="42">
        <v>33</v>
      </c>
      <c r="C67" s="137" t="s">
        <v>211</v>
      </c>
      <c r="D67" s="137"/>
      <c r="E67" s="137"/>
      <c r="F67" s="138" t="s">
        <v>48</v>
      </c>
      <c r="G67" s="138"/>
      <c r="H67" s="43" t="s">
        <v>45</v>
      </c>
      <c r="I67" s="44"/>
      <c r="J67" s="45"/>
      <c r="K67" s="42"/>
    </row>
    <row r="68" spans="2:11" s="41" customFormat="1" ht="165" customHeight="1">
      <c r="B68" s="42">
        <v>34</v>
      </c>
      <c r="C68" s="137" t="s">
        <v>212</v>
      </c>
      <c r="D68" s="137"/>
      <c r="E68" s="137"/>
      <c r="F68" s="138" t="s">
        <v>49</v>
      </c>
      <c r="G68" s="138"/>
      <c r="H68" s="43" t="s">
        <v>21</v>
      </c>
      <c r="I68" s="42"/>
      <c r="J68" s="45"/>
      <c r="K68" s="42"/>
    </row>
    <row r="69" spans="2:11" s="41" customFormat="1" ht="409.5" customHeight="1">
      <c r="B69" s="42">
        <v>35</v>
      </c>
      <c r="C69" s="137" t="s">
        <v>213</v>
      </c>
      <c r="D69" s="137"/>
      <c r="E69" s="137"/>
      <c r="F69" s="138" t="s">
        <v>50</v>
      </c>
      <c r="G69" s="138"/>
      <c r="H69" s="43" t="s">
        <v>17</v>
      </c>
      <c r="I69" s="42"/>
      <c r="J69" s="45"/>
      <c r="K69" s="42"/>
    </row>
    <row r="70" spans="2:11" s="41" customFormat="1" ht="201" customHeight="1">
      <c r="B70" s="42">
        <v>36</v>
      </c>
      <c r="C70" s="137" t="s">
        <v>214</v>
      </c>
      <c r="D70" s="137"/>
      <c r="E70" s="137"/>
      <c r="F70" s="138" t="s">
        <v>51</v>
      </c>
      <c r="G70" s="138"/>
      <c r="H70" s="42" t="s">
        <v>14</v>
      </c>
      <c r="I70" s="42"/>
      <c r="J70" s="45"/>
      <c r="K70" s="42"/>
    </row>
    <row r="71" spans="2:11" s="41" customFormat="1" ht="201" customHeight="1">
      <c r="B71" s="42">
        <v>37</v>
      </c>
      <c r="C71" s="137" t="s">
        <v>215</v>
      </c>
      <c r="D71" s="137"/>
      <c r="E71" s="137"/>
      <c r="F71" s="138" t="s">
        <v>52</v>
      </c>
      <c r="G71" s="138"/>
      <c r="H71" s="42" t="s">
        <v>14</v>
      </c>
      <c r="I71" s="42"/>
      <c r="J71" s="45"/>
      <c r="K71" s="42"/>
    </row>
    <row r="72" spans="2:11" s="41" customFormat="1" ht="141" customHeight="1">
      <c r="B72" s="42">
        <v>38</v>
      </c>
      <c r="C72" s="137" t="s">
        <v>53</v>
      </c>
      <c r="D72" s="137"/>
      <c r="E72" s="137"/>
      <c r="F72" s="144" t="s">
        <v>54</v>
      </c>
      <c r="G72" s="144"/>
      <c r="H72" s="42" t="s">
        <v>14</v>
      </c>
      <c r="I72" s="39"/>
      <c r="J72" s="45"/>
      <c r="K72" s="42"/>
    </row>
    <row r="73" spans="2:11" s="41" customFormat="1" ht="228.65" customHeight="1">
      <c r="B73" s="42">
        <v>39</v>
      </c>
      <c r="C73" s="137" t="s">
        <v>55</v>
      </c>
      <c r="D73" s="137"/>
      <c r="E73" s="137"/>
      <c r="F73" s="144" t="s">
        <v>56</v>
      </c>
      <c r="G73" s="144"/>
      <c r="H73" s="42" t="s">
        <v>14</v>
      </c>
      <c r="I73" s="39"/>
      <c r="J73" s="45"/>
      <c r="K73" s="42"/>
    </row>
    <row r="74" spans="2:11" s="41" customFormat="1" ht="228.65" customHeight="1">
      <c r="B74" s="42">
        <v>40</v>
      </c>
      <c r="C74" s="145" t="s">
        <v>130</v>
      </c>
      <c r="D74" s="145"/>
      <c r="E74" s="145"/>
      <c r="F74" s="144" t="s">
        <v>58</v>
      </c>
      <c r="G74" s="144"/>
      <c r="H74" s="42" t="s">
        <v>59</v>
      </c>
      <c r="I74" s="39"/>
      <c r="J74" s="45"/>
      <c r="K74" s="42"/>
    </row>
    <row r="75" spans="2:11" s="41" customFormat="1" ht="228.65" customHeight="1">
      <c r="B75" s="42">
        <v>41</v>
      </c>
      <c r="C75" s="137" t="s">
        <v>60</v>
      </c>
      <c r="D75" s="137"/>
      <c r="E75" s="137"/>
      <c r="F75" s="138" t="s">
        <v>61</v>
      </c>
      <c r="G75" s="138"/>
      <c r="H75" s="32" t="s">
        <v>62</v>
      </c>
      <c r="I75" s="42"/>
      <c r="J75" s="45"/>
      <c r="K75" s="42"/>
    </row>
    <row r="76" spans="2:11" s="41" customFormat="1" ht="201" customHeight="1">
      <c r="B76" s="42">
        <v>42</v>
      </c>
      <c r="C76" s="145" t="s">
        <v>63</v>
      </c>
      <c r="D76" s="145"/>
      <c r="E76" s="145"/>
      <c r="F76" s="138" t="s">
        <v>64</v>
      </c>
      <c r="G76" s="138"/>
      <c r="H76" s="32" t="s">
        <v>62</v>
      </c>
      <c r="I76" s="42"/>
      <c r="J76" s="45"/>
      <c r="K76" s="42"/>
    </row>
    <row r="77" spans="2:11" s="41" customFormat="1" ht="145.65" customHeight="1">
      <c r="B77" s="42">
        <v>43</v>
      </c>
      <c r="C77" s="137" t="s">
        <v>131</v>
      </c>
      <c r="D77" s="137"/>
      <c r="E77" s="137"/>
      <c r="F77" s="138" t="s">
        <v>64</v>
      </c>
      <c r="G77" s="138"/>
      <c r="H77" s="32" t="s">
        <v>23</v>
      </c>
      <c r="I77" s="42"/>
      <c r="J77" s="45"/>
      <c r="K77" s="42"/>
    </row>
    <row r="78" spans="2:11" s="41" customFormat="1" ht="161.5" customHeight="1">
      <c r="B78" s="42">
        <v>44</v>
      </c>
      <c r="C78" s="137" t="s">
        <v>132</v>
      </c>
      <c r="D78" s="137"/>
      <c r="E78" s="137"/>
      <c r="F78" s="138" t="s">
        <v>67</v>
      </c>
      <c r="G78" s="138"/>
      <c r="H78" s="32" t="s">
        <v>14</v>
      </c>
      <c r="I78" s="42"/>
      <c r="J78" s="45"/>
      <c r="K78" s="42"/>
    </row>
    <row r="79" spans="2:11" s="41" customFormat="1" ht="161.5" customHeight="1">
      <c r="B79" s="42">
        <v>45</v>
      </c>
      <c r="C79" s="137" t="s">
        <v>72</v>
      </c>
      <c r="D79" s="137"/>
      <c r="E79" s="137"/>
      <c r="F79" s="138" t="s">
        <v>73</v>
      </c>
      <c r="G79" s="138"/>
      <c r="H79" s="32" t="s">
        <v>68</v>
      </c>
      <c r="I79" s="44">
        <f>+J111</f>
        <v>0</v>
      </c>
      <c r="J79" s="45"/>
      <c r="K79" s="42"/>
    </row>
    <row r="80" spans="2:11" s="41" customFormat="1" ht="136.4" customHeight="1">
      <c r="B80" s="42">
        <v>46</v>
      </c>
      <c r="C80" s="137" t="s">
        <v>133</v>
      </c>
      <c r="D80" s="137"/>
      <c r="E80" s="137"/>
      <c r="F80" s="138" t="s">
        <v>93</v>
      </c>
      <c r="G80" s="138"/>
      <c r="H80" s="32" t="s">
        <v>14</v>
      </c>
      <c r="I80" s="44">
        <f>+J103</f>
        <v>0</v>
      </c>
      <c r="J80" s="45"/>
      <c r="K80" s="42"/>
    </row>
    <row r="81" spans="2:11" s="41" customFormat="1" ht="168" customHeight="1">
      <c r="B81" s="42">
        <v>47</v>
      </c>
      <c r="C81" s="137" t="s">
        <v>76</v>
      </c>
      <c r="D81" s="137"/>
      <c r="E81" s="137"/>
      <c r="F81" s="138" t="s">
        <v>77</v>
      </c>
      <c r="G81" s="138"/>
      <c r="H81" s="32" t="s">
        <v>59</v>
      </c>
      <c r="I81" s="44"/>
      <c r="J81" s="45"/>
      <c r="K81" s="42">
        <v>0</v>
      </c>
    </row>
    <row r="82" spans="2:11" s="41" customFormat="1" ht="176.4" customHeight="1">
      <c r="B82" s="42">
        <v>48</v>
      </c>
      <c r="C82" s="137" t="s">
        <v>134</v>
      </c>
      <c r="D82" s="137"/>
      <c r="E82" s="137"/>
      <c r="F82" s="146" t="s">
        <v>70</v>
      </c>
      <c r="G82" s="147"/>
      <c r="H82" s="31" t="s">
        <v>135</v>
      </c>
      <c r="I82" s="47"/>
      <c r="J82" s="47"/>
      <c r="K82" s="47"/>
    </row>
    <row r="83" spans="2:11" s="41" customFormat="1" ht="162.65" customHeight="1">
      <c r="B83" s="42">
        <v>49</v>
      </c>
      <c r="C83" s="145" t="s">
        <v>74</v>
      </c>
      <c r="D83" s="145"/>
      <c r="E83" s="145"/>
      <c r="F83" s="146" t="s">
        <v>136</v>
      </c>
      <c r="G83" s="147"/>
      <c r="H83" s="31" t="s">
        <v>12</v>
      </c>
      <c r="I83" s="31"/>
      <c r="J83" s="31"/>
      <c r="K83" s="31"/>
    </row>
    <row r="84" spans="2:11" s="41" customFormat="1" ht="196.4" customHeight="1">
      <c r="B84" s="42">
        <v>50</v>
      </c>
      <c r="C84" s="145" t="s">
        <v>82</v>
      </c>
      <c r="D84" s="145"/>
      <c r="E84" s="145"/>
      <c r="F84" s="146" t="s">
        <v>95</v>
      </c>
      <c r="G84" s="147"/>
      <c r="H84" s="31" t="s">
        <v>135</v>
      </c>
      <c r="I84" s="31"/>
      <c r="J84" s="31"/>
      <c r="K84" s="31"/>
    </row>
    <row r="85" spans="2:11" s="41" customFormat="1" ht="23">
      <c r="B85" s="149" t="s">
        <v>137</v>
      </c>
      <c r="C85" s="150"/>
      <c r="D85" s="151"/>
      <c r="E85" s="48" t="s">
        <v>138</v>
      </c>
      <c r="F85" s="48"/>
      <c r="G85" s="48" t="s">
        <v>139</v>
      </c>
      <c r="H85" s="48" t="s">
        <v>140</v>
      </c>
      <c r="I85" s="46" t="s">
        <v>141</v>
      </c>
      <c r="J85" s="48" t="s">
        <v>4</v>
      </c>
      <c r="K85" s="48" t="s">
        <v>3</v>
      </c>
    </row>
    <row r="86" spans="2:11" s="41" customFormat="1" ht="23">
      <c r="B86" s="46"/>
      <c r="C86" s="46"/>
      <c r="D86" s="46"/>
      <c r="E86" s="48"/>
      <c r="F86" s="48"/>
      <c r="G86" s="48"/>
      <c r="H86" s="48"/>
      <c r="I86" s="46"/>
      <c r="J86" s="48"/>
      <c r="K86" s="48"/>
    </row>
    <row r="87" spans="2:11" s="41" customFormat="1" ht="14.4" customHeight="1">
      <c r="B87" s="49"/>
      <c r="C87" s="46"/>
      <c r="D87" s="46"/>
      <c r="E87" s="48"/>
      <c r="F87" s="48"/>
      <c r="G87" s="48"/>
      <c r="H87" s="48"/>
      <c r="I87" s="46"/>
      <c r="J87" s="48"/>
      <c r="K87" s="48"/>
    </row>
    <row r="88" spans="2:11" s="41" customFormat="1" ht="23">
      <c r="B88" s="143" t="s">
        <v>142</v>
      </c>
      <c r="C88" s="143"/>
      <c r="D88" s="143"/>
      <c r="E88" s="143"/>
      <c r="F88" s="50"/>
      <c r="G88" s="50"/>
      <c r="H88" s="50"/>
      <c r="I88" s="43"/>
      <c r="J88" s="49"/>
      <c r="K88" s="48"/>
    </row>
    <row r="89" spans="2:11" s="41" customFormat="1" ht="23">
      <c r="B89" s="148" t="s">
        <v>120</v>
      </c>
      <c r="C89" s="148"/>
      <c r="D89" s="148"/>
      <c r="E89" s="46">
        <v>0</v>
      </c>
      <c r="F89" s="50"/>
      <c r="G89" s="43"/>
      <c r="H89" s="43"/>
      <c r="I89" s="51"/>
      <c r="J89" s="52">
        <f>I89*H89*G89*E89</f>
        <v>0</v>
      </c>
      <c r="K89" s="48"/>
    </row>
    <row r="90" spans="2:11" s="41" customFormat="1" ht="23">
      <c r="B90" s="152" t="s">
        <v>143</v>
      </c>
      <c r="C90" s="152"/>
      <c r="D90" s="152"/>
      <c r="E90" s="40"/>
      <c r="F90" s="50"/>
      <c r="G90" s="50"/>
      <c r="H90" s="50"/>
      <c r="I90" s="51"/>
      <c r="J90" s="52">
        <f>SUM(J89:J89)</f>
        <v>0</v>
      </c>
      <c r="K90" s="43" t="s">
        <v>17</v>
      </c>
    </row>
    <row r="91" spans="2:11" s="41" customFormat="1" ht="23">
      <c r="B91" s="43"/>
      <c r="C91" s="53"/>
      <c r="D91" s="43"/>
      <c r="E91" s="40"/>
      <c r="F91" s="50"/>
      <c r="G91" s="50"/>
      <c r="H91" s="50"/>
      <c r="I91" s="51"/>
      <c r="J91" s="43"/>
      <c r="K91" s="43"/>
    </row>
    <row r="92" spans="2:11" s="41" customFormat="1">
      <c r="B92" s="33"/>
      <c r="C92" s="32"/>
      <c r="D92" s="32"/>
      <c r="E92" s="34"/>
      <c r="F92" s="34"/>
      <c r="G92" s="34"/>
      <c r="H92" s="34"/>
      <c r="I92" s="32"/>
      <c r="J92" s="34"/>
      <c r="K92" s="33"/>
    </row>
    <row r="93" spans="2:11" s="41" customFormat="1">
      <c r="B93" s="155" t="s">
        <v>340</v>
      </c>
      <c r="C93" s="155"/>
      <c r="D93" s="155"/>
      <c r="E93" s="54"/>
      <c r="F93" s="54"/>
      <c r="G93" s="34"/>
      <c r="H93" s="34"/>
      <c r="I93" s="32"/>
      <c r="J93" s="34"/>
      <c r="K93" s="33"/>
    </row>
    <row r="94" spans="2:11" s="41" customFormat="1">
      <c r="B94" s="154" t="s">
        <v>144</v>
      </c>
      <c r="C94" s="154"/>
      <c r="D94" s="154"/>
      <c r="E94" s="55"/>
      <c r="F94" s="55"/>
      <c r="G94" s="34"/>
      <c r="H94" s="34"/>
      <c r="I94" s="32"/>
      <c r="J94" s="56">
        <f>+J21</f>
        <v>0</v>
      </c>
      <c r="K94" s="33"/>
    </row>
    <row r="95" spans="2:11" s="41" customFormat="1">
      <c r="B95" s="154" t="s">
        <v>145</v>
      </c>
      <c r="C95" s="154"/>
      <c r="D95" s="154"/>
      <c r="E95" s="55"/>
      <c r="F95" s="55"/>
      <c r="G95" s="34"/>
      <c r="H95" s="34"/>
      <c r="I95" s="32"/>
      <c r="J95" s="56">
        <v>0</v>
      </c>
      <c r="K95" s="33"/>
    </row>
    <row r="96" spans="2:11" s="41" customFormat="1">
      <c r="B96" s="153" t="s">
        <v>143</v>
      </c>
      <c r="C96" s="153"/>
      <c r="D96" s="153"/>
      <c r="E96" s="55"/>
      <c r="F96" s="55"/>
      <c r="G96" s="34"/>
      <c r="H96" s="34"/>
      <c r="I96" s="32"/>
      <c r="J96" s="56">
        <f>SUM(J94:J95)</f>
        <v>0</v>
      </c>
      <c r="K96" s="32"/>
    </row>
    <row r="97" spans="1:30" s="41" customFormat="1">
      <c r="B97" s="153" t="s">
        <v>143</v>
      </c>
      <c r="C97" s="153"/>
      <c r="D97" s="153"/>
      <c r="E97" s="55"/>
      <c r="F97" s="55"/>
      <c r="G97" s="34"/>
      <c r="H97" s="34"/>
      <c r="I97" s="32"/>
      <c r="J97" s="56">
        <f>ROUND(J96,0)</f>
        <v>0</v>
      </c>
      <c r="K97" s="32" t="s">
        <v>10</v>
      </c>
    </row>
    <row r="98" spans="1:30" s="41" customFormat="1">
      <c r="B98" s="155"/>
      <c r="C98" s="155"/>
      <c r="D98" s="155"/>
      <c r="E98" s="24"/>
      <c r="F98" s="34"/>
      <c r="G98" s="34"/>
      <c r="H98" s="34"/>
      <c r="I98" s="39"/>
      <c r="J98" s="32"/>
      <c r="K98" s="32"/>
    </row>
    <row r="99" spans="1:30" s="41" customFormat="1">
      <c r="B99" s="155" t="s">
        <v>309</v>
      </c>
      <c r="C99" s="155"/>
      <c r="D99" s="155"/>
      <c r="E99" s="54"/>
      <c r="F99" s="54"/>
      <c r="G99" s="34"/>
      <c r="H99" s="34"/>
      <c r="I99" s="32"/>
      <c r="J99" s="34"/>
      <c r="K99" s="33"/>
    </row>
    <row r="100" spans="1:30" s="41" customFormat="1">
      <c r="B100" s="154" t="s">
        <v>144</v>
      </c>
      <c r="C100" s="154"/>
      <c r="D100" s="154"/>
      <c r="E100" s="55"/>
      <c r="F100" s="55"/>
      <c r="G100" s="34"/>
      <c r="H100" s="34"/>
      <c r="I100" s="32"/>
      <c r="J100" s="56">
        <f>+J22</f>
        <v>0</v>
      </c>
      <c r="K100" s="33"/>
    </row>
    <row r="101" spans="1:30" s="41" customFormat="1">
      <c r="B101" s="154" t="s">
        <v>145</v>
      </c>
      <c r="C101" s="154"/>
      <c r="D101" s="154"/>
      <c r="E101" s="55"/>
      <c r="F101" s="55"/>
      <c r="G101" s="34"/>
      <c r="H101" s="34"/>
      <c r="I101" s="32"/>
      <c r="J101" s="56">
        <f>+J100*0.1</f>
        <v>0</v>
      </c>
      <c r="K101" s="33"/>
    </row>
    <row r="102" spans="1:30" s="41" customFormat="1">
      <c r="B102" s="153" t="s">
        <v>143</v>
      </c>
      <c r="C102" s="153"/>
      <c r="D102" s="153"/>
      <c r="E102" s="55"/>
      <c r="F102" s="55"/>
      <c r="G102" s="34"/>
      <c r="H102" s="34"/>
      <c r="I102" s="32"/>
      <c r="J102" s="56">
        <f>SUM(J100:J101)</f>
        <v>0</v>
      </c>
      <c r="K102" s="32"/>
    </row>
    <row r="103" spans="1:30" s="41" customFormat="1">
      <c r="B103" s="153" t="s">
        <v>143</v>
      </c>
      <c r="C103" s="153"/>
      <c r="D103" s="153"/>
      <c r="E103" s="55"/>
      <c r="F103" s="55"/>
      <c r="G103" s="34"/>
      <c r="H103" s="34"/>
      <c r="I103" s="32"/>
      <c r="J103" s="56">
        <f>ROUND(J102,0)</f>
        <v>0</v>
      </c>
      <c r="K103" s="32" t="s">
        <v>21</v>
      </c>
    </row>
    <row r="104" spans="1:30" s="41" customFormat="1">
      <c r="B104" s="154"/>
      <c r="C104" s="154"/>
      <c r="D104" s="154"/>
      <c r="E104" s="24"/>
      <c r="F104" s="24"/>
      <c r="G104" s="34"/>
      <c r="H104" s="34"/>
      <c r="I104" s="32"/>
      <c r="J104" s="56"/>
    </row>
    <row r="105" spans="1:30" s="41" customFormat="1">
      <c r="B105" s="154"/>
      <c r="C105" s="154"/>
      <c r="D105" s="154"/>
      <c r="E105" s="24"/>
      <c r="F105" s="24"/>
      <c r="G105" s="141"/>
      <c r="H105" s="141"/>
      <c r="I105" s="141"/>
      <c r="J105" s="56"/>
      <c r="K105" s="33"/>
    </row>
    <row r="106" spans="1:30" s="41" customFormat="1">
      <c r="B106" s="154"/>
      <c r="C106" s="154"/>
      <c r="D106" s="154"/>
      <c r="E106" s="54"/>
      <c r="F106" s="54"/>
      <c r="G106" s="54"/>
      <c r="H106" s="34"/>
      <c r="I106" s="32"/>
      <c r="J106" s="56"/>
      <c r="K106" s="33"/>
    </row>
    <row r="107" spans="1:30">
      <c r="B107" s="33"/>
      <c r="C107" s="32"/>
      <c r="D107" s="32"/>
      <c r="E107" s="34"/>
      <c r="F107" s="34"/>
      <c r="G107" s="34"/>
      <c r="H107" s="34"/>
      <c r="I107" s="32"/>
      <c r="J107" s="34"/>
      <c r="K107" s="34"/>
    </row>
    <row r="108" spans="1:30">
      <c r="B108" s="155"/>
      <c r="C108" s="155"/>
      <c r="D108" s="155"/>
      <c r="E108" s="24"/>
      <c r="F108" s="24"/>
      <c r="G108" s="34"/>
      <c r="H108" s="34"/>
      <c r="I108" s="32"/>
      <c r="J108" s="34"/>
      <c r="K108" s="34"/>
    </row>
    <row r="109" spans="1:30">
      <c r="B109" s="154"/>
      <c r="C109" s="154"/>
      <c r="D109" s="154"/>
      <c r="E109" s="24"/>
      <c r="F109" s="24"/>
      <c r="G109" s="141"/>
      <c r="H109" s="141"/>
      <c r="I109" s="141"/>
      <c r="J109" s="56"/>
      <c r="K109" s="32"/>
    </row>
    <row r="110" spans="1:30" s="34" customFormat="1">
      <c r="A110" s="58"/>
      <c r="B110" s="33"/>
      <c r="C110" s="32"/>
      <c r="D110" s="32"/>
      <c r="I110" s="32"/>
      <c r="J110" s="56"/>
      <c r="L110" s="23"/>
      <c r="M110" s="23"/>
      <c r="N110" s="23"/>
      <c r="O110" s="23"/>
      <c r="P110" s="23"/>
      <c r="Q110" s="23"/>
      <c r="R110" s="23"/>
      <c r="S110" s="23"/>
      <c r="T110" s="23"/>
      <c r="U110" s="23"/>
      <c r="V110" s="23"/>
      <c r="W110" s="23"/>
      <c r="X110" s="23"/>
      <c r="Y110" s="23"/>
      <c r="Z110" s="23"/>
      <c r="AA110" s="23"/>
      <c r="AB110" s="23"/>
      <c r="AC110" s="23"/>
      <c r="AD110" s="23"/>
    </row>
    <row r="111" spans="1:30" s="34" customFormat="1">
      <c r="A111" s="58"/>
      <c r="B111" s="33"/>
      <c r="C111" s="32"/>
      <c r="D111" s="32"/>
      <c r="I111" s="32"/>
      <c r="J111" s="56"/>
      <c r="K111" s="32"/>
      <c r="L111" s="23"/>
      <c r="M111" s="23"/>
      <c r="N111" s="23"/>
      <c r="O111" s="23"/>
      <c r="P111" s="23"/>
      <c r="Q111" s="23"/>
      <c r="R111" s="23"/>
      <c r="S111" s="23"/>
      <c r="T111" s="23"/>
      <c r="U111" s="23"/>
      <c r="V111" s="23"/>
      <c r="W111" s="23"/>
      <c r="X111" s="23"/>
      <c r="Y111" s="23"/>
      <c r="Z111" s="23"/>
      <c r="AA111" s="23"/>
      <c r="AB111" s="23"/>
      <c r="AC111" s="23"/>
      <c r="AD111" s="23"/>
    </row>
    <row r="112" spans="1:30">
      <c r="J112" s="56"/>
    </row>
  </sheetData>
  <mergeCells count="137">
    <mergeCell ref="B109:D109"/>
    <mergeCell ref="G109:I109"/>
    <mergeCell ref="B103:D103"/>
    <mergeCell ref="B104:D104"/>
    <mergeCell ref="B105:D105"/>
    <mergeCell ref="G105:I105"/>
    <mergeCell ref="B106:D106"/>
    <mergeCell ref="B108:D108"/>
    <mergeCell ref="B97:D97"/>
    <mergeCell ref="B98:D98"/>
    <mergeCell ref="B99:D99"/>
    <mergeCell ref="B100:D100"/>
    <mergeCell ref="B101:D101"/>
    <mergeCell ref="B102:D102"/>
    <mergeCell ref="B89:D89"/>
    <mergeCell ref="B90:D90"/>
    <mergeCell ref="B93:D93"/>
    <mergeCell ref="B94:D94"/>
    <mergeCell ref="B95:D95"/>
    <mergeCell ref="B96:D96"/>
    <mergeCell ref="C83:E83"/>
    <mergeCell ref="F83:G83"/>
    <mergeCell ref="C84:E84"/>
    <mergeCell ref="F84:G84"/>
    <mergeCell ref="B85:D85"/>
    <mergeCell ref="B88:E88"/>
    <mergeCell ref="C80:E80"/>
    <mergeCell ref="F80:G80"/>
    <mergeCell ref="C81:E81"/>
    <mergeCell ref="F81:G81"/>
    <mergeCell ref="C82:E82"/>
    <mergeCell ref="F82:G82"/>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8:E38"/>
    <mergeCell ref="F38:G38"/>
    <mergeCell ref="C39:E39"/>
    <mergeCell ref="F39:G39"/>
    <mergeCell ref="C40:E40"/>
    <mergeCell ref="F40:G40"/>
    <mergeCell ref="C35:E35"/>
    <mergeCell ref="F35:G35"/>
    <mergeCell ref="C36:E36"/>
    <mergeCell ref="F36:G36"/>
    <mergeCell ref="C37:E37"/>
    <mergeCell ref="F37:G37"/>
    <mergeCell ref="B15:K15"/>
    <mergeCell ref="C25:D25"/>
    <mergeCell ref="C26:D26"/>
    <mergeCell ref="C27:D27"/>
    <mergeCell ref="B32:J32"/>
    <mergeCell ref="C34:E34"/>
    <mergeCell ref="F34:G34"/>
    <mergeCell ref="E9:K9"/>
    <mergeCell ref="B13:B14"/>
    <mergeCell ref="C13:C14"/>
    <mergeCell ref="D13:D14"/>
    <mergeCell ref="E13:E14"/>
    <mergeCell ref="G13:I13"/>
    <mergeCell ref="J13:J14"/>
    <mergeCell ref="K13:K14"/>
  </mergeCells>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4C9904-F07A-4AB0-9E15-A1EEE8E6572F}">
  <sheetPr>
    <tabColor rgb="FFFFFF00"/>
  </sheetPr>
  <dimension ref="A2:AD112"/>
  <sheetViews>
    <sheetView zoomScale="59" workbookViewId="0">
      <selection activeCell="K24" sqref="K24"/>
    </sheetView>
  </sheetViews>
  <sheetFormatPr defaultColWidth="8.90625" defaultRowHeight="21.5"/>
  <cols>
    <col min="1" max="1" width="8.90625" style="23"/>
    <col min="2" max="2" width="29.90625" style="22" customWidth="1"/>
    <col min="3" max="3" width="21.90625" style="21" customWidth="1"/>
    <col min="4" max="4" width="23.453125" style="21" customWidth="1"/>
    <col min="5" max="5" width="47.08984375" style="23" customWidth="1"/>
    <col min="6" max="6" width="14.90625" style="23" customWidth="1"/>
    <col min="7" max="7" width="12.90625" style="23" customWidth="1"/>
    <col min="8" max="8" width="13.54296875" style="23" customWidth="1"/>
    <col min="9" max="9" width="14.90625" style="23" customWidth="1"/>
    <col min="10" max="10" width="19.90625" style="23" customWidth="1"/>
    <col min="11" max="11" width="35" style="22" customWidth="1"/>
    <col min="12" max="16384" width="8.90625" style="23"/>
  </cols>
  <sheetData>
    <row r="2" spans="2:11" ht="42" customHeight="1">
      <c r="B2" s="24" t="s">
        <v>99</v>
      </c>
      <c r="C2" s="36" t="s">
        <v>251</v>
      </c>
    </row>
    <row r="3" spans="2:11" ht="21" customHeight="1">
      <c r="B3" s="24" t="s">
        <v>100</v>
      </c>
      <c r="C3" s="25"/>
      <c r="E3" s="23" t="s">
        <v>276</v>
      </c>
      <c r="F3" s="23">
        <f>1*12</f>
        <v>12</v>
      </c>
    </row>
    <row r="4" spans="2:11" ht="21" customHeight="1">
      <c r="B4" s="24" t="s">
        <v>101</v>
      </c>
      <c r="C4" s="32" t="s">
        <v>349</v>
      </c>
      <c r="E4" s="23" t="s">
        <v>334</v>
      </c>
    </row>
    <row r="5" spans="2:11" ht="21" customHeight="1">
      <c r="B5" s="24" t="s">
        <v>102</v>
      </c>
      <c r="C5" s="25" t="s">
        <v>355</v>
      </c>
    </row>
    <row r="6" spans="2:11" ht="21" customHeight="1">
      <c r="B6" s="24" t="s">
        <v>103</v>
      </c>
      <c r="C6" s="25"/>
    </row>
    <row r="7" spans="2:11" ht="21" customHeight="1">
      <c r="B7" s="24" t="s">
        <v>104</v>
      </c>
      <c r="C7" s="25">
        <v>1</v>
      </c>
    </row>
    <row r="8" spans="2:11" ht="21" customHeight="1">
      <c r="B8" s="24" t="s">
        <v>105</v>
      </c>
      <c r="C8" s="25" t="s">
        <v>317</v>
      </c>
    </row>
    <row r="9" spans="2:11" ht="41.4" customHeight="1">
      <c r="B9" s="26" t="s">
        <v>106</v>
      </c>
      <c r="C9" s="25">
        <f>C7+1</f>
        <v>2</v>
      </c>
      <c r="E9" s="135"/>
      <c r="F9" s="135"/>
      <c r="G9" s="135"/>
      <c r="H9" s="135"/>
      <c r="I9" s="135"/>
      <c r="J9" s="135"/>
      <c r="K9" s="135"/>
    </row>
    <row r="10" spans="2:11" ht="21" customHeight="1">
      <c r="B10" s="24" t="s">
        <v>107</v>
      </c>
      <c r="C10" s="25" t="s">
        <v>217</v>
      </c>
      <c r="J10" s="27"/>
    </row>
    <row r="11" spans="2:11" ht="21" customHeight="1">
      <c r="B11" s="24" t="s">
        <v>108</v>
      </c>
      <c r="C11" s="25" t="s">
        <v>218</v>
      </c>
    </row>
    <row r="12" spans="2:11">
      <c r="B12" s="28"/>
      <c r="C12" s="29"/>
    </row>
    <row r="13" spans="2:11" ht="15" customHeight="1">
      <c r="B13" s="136" t="s">
        <v>109</v>
      </c>
      <c r="C13" s="136" t="s">
        <v>110</v>
      </c>
      <c r="D13" s="136" t="s">
        <v>111</v>
      </c>
      <c r="E13" s="136" t="s">
        <v>112</v>
      </c>
      <c r="F13" s="30"/>
      <c r="G13" s="136" t="s">
        <v>113</v>
      </c>
      <c r="H13" s="136"/>
      <c r="I13" s="136"/>
      <c r="J13" s="136" t="s">
        <v>114</v>
      </c>
      <c r="K13" s="136" t="s">
        <v>115</v>
      </c>
    </row>
    <row r="14" spans="2:11" ht="15" customHeight="1">
      <c r="B14" s="136"/>
      <c r="C14" s="136"/>
      <c r="D14" s="136"/>
      <c r="E14" s="136"/>
      <c r="F14" s="30" t="s">
        <v>116</v>
      </c>
      <c r="G14" s="30" t="s">
        <v>117</v>
      </c>
      <c r="H14" s="30" t="s">
        <v>118</v>
      </c>
      <c r="I14" s="30" t="s">
        <v>119</v>
      </c>
      <c r="J14" s="136"/>
      <c r="K14" s="136"/>
    </row>
    <row r="15" spans="2:11" ht="18.649999999999999" customHeight="1">
      <c r="B15" s="132" t="s">
        <v>120</v>
      </c>
      <c r="C15" s="132"/>
      <c r="D15" s="132"/>
      <c r="E15" s="132"/>
      <c r="F15" s="132"/>
      <c r="G15" s="132"/>
      <c r="H15" s="132"/>
      <c r="I15" s="132"/>
      <c r="J15" s="132"/>
      <c r="K15" s="132"/>
    </row>
    <row r="16" spans="2:11">
      <c r="B16" s="31" t="s">
        <v>231</v>
      </c>
      <c r="C16" s="32" t="s">
        <v>280</v>
      </c>
      <c r="D16" s="32" t="s">
        <v>307</v>
      </c>
      <c r="E16" s="32"/>
      <c r="F16" s="32">
        <v>2</v>
      </c>
      <c r="G16" s="32">
        <f>+F3+3.5+3.5</f>
        <v>19</v>
      </c>
      <c r="H16" s="32"/>
      <c r="I16" s="33"/>
      <c r="J16" s="32"/>
      <c r="K16" s="32"/>
    </row>
    <row r="17" spans="2:11">
      <c r="B17" s="33" t="s">
        <v>350</v>
      </c>
      <c r="C17" s="32" t="s">
        <v>247</v>
      </c>
      <c r="D17" s="32" t="s">
        <v>228</v>
      </c>
      <c r="E17" s="34"/>
      <c r="F17" s="32">
        <v>2</v>
      </c>
      <c r="G17" s="32">
        <v>6.5</v>
      </c>
      <c r="H17" s="34"/>
      <c r="I17" s="34"/>
      <c r="J17" s="32"/>
      <c r="K17" s="33"/>
    </row>
    <row r="18" spans="2:11">
      <c r="B18" s="33" t="s">
        <v>248</v>
      </c>
      <c r="C18" s="32" t="s">
        <v>249</v>
      </c>
      <c r="D18" s="32" t="s">
        <v>353</v>
      </c>
      <c r="E18" s="34"/>
      <c r="F18" s="32"/>
      <c r="G18" s="32"/>
      <c r="H18" s="34"/>
      <c r="I18" s="34"/>
      <c r="J18" s="32"/>
      <c r="K18" s="33" t="s">
        <v>354</v>
      </c>
    </row>
    <row r="19" spans="2:11">
      <c r="B19" s="33"/>
      <c r="C19" s="32"/>
      <c r="D19" s="32"/>
      <c r="E19" s="34"/>
      <c r="F19" s="32"/>
      <c r="G19" s="32"/>
      <c r="H19" s="34"/>
      <c r="I19" s="34"/>
      <c r="J19" s="32"/>
      <c r="K19" s="33"/>
    </row>
    <row r="20" spans="2:11" ht="22.5" customHeight="1">
      <c r="B20" s="35" t="s">
        <v>121</v>
      </c>
      <c r="C20" s="25"/>
      <c r="D20" s="25"/>
      <c r="E20" s="36"/>
      <c r="F20" s="36"/>
      <c r="G20" s="37"/>
      <c r="H20" s="34"/>
      <c r="I20" s="30"/>
      <c r="J20" s="38"/>
      <c r="K20" s="33"/>
    </row>
    <row r="21" spans="2:11" ht="22.5" customHeight="1">
      <c r="B21" s="35"/>
      <c r="C21" s="36" t="s">
        <v>275</v>
      </c>
      <c r="D21" s="31"/>
      <c r="E21" s="36"/>
      <c r="F21" s="36"/>
      <c r="G21" s="37"/>
      <c r="H21" s="34"/>
      <c r="I21" s="25" t="s">
        <v>10</v>
      </c>
      <c r="J21" s="38">
        <f>+J16</f>
        <v>0</v>
      </c>
      <c r="K21" s="33"/>
    </row>
    <row r="22" spans="2:11" ht="22.5" customHeight="1">
      <c r="B22" s="35"/>
      <c r="C22" s="78" t="s">
        <v>224</v>
      </c>
      <c r="D22" s="33"/>
      <c r="E22" s="31"/>
      <c r="F22" s="31"/>
      <c r="G22" s="32"/>
      <c r="H22" s="32"/>
      <c r="I22" s="25" t="s">
        <v>10</v>
      </c>
      <c r="J22" s="38">
        <f>+J17</f>
        <v>0</v>
      </c>
      <c r="K22" s="33"/>
    </row>
    <row r="23" spans="2:11" ht="22.5" customHeight="1">
      <c r="B23" s="35"/>
      <c r="C23" s="78"/>
      <c r="D23" s="33"/>
      <c r="E23" s="31"/>
      <c r="F23" s="31"/>
      <c r="G23" s="32"/>
      <c r="H23" s="32"/>
      <c r="I23" s="25"/>
      <c r="J23" s="38"/>
      <c r="K23" s="33"/>
    </row>
    <row r="24" spans="2:11" ht="22.5" customHeight="1">
      <c r="B24" s="35"/>
      <c r="C24" s="78"/>
      <c r="D24" s="33"/>
      <c r="E24" s="31"/>
      <c r="F24" s="31"/>
      <c r="G24" s="32"/>
      <c r="H24" s="32"/>
      <c r="I24" s="25"/>
      <c r="J24" s="38"/>
      <c r="K24" s="33"/>
    </row>
    <row r="25" spans="2:11" ht="22.5" customHeight="1">
      <c r="B25" s="35"/>
      <c r="C25" s="139"/>
      <c r="D25" s="139"/>
      <c r="E25" s="31"/>
      <c r="F25" s="31"/>
      <c r="G25" s="32"/>
      <c r="H25" s="32"/>
      <c r="I25" s="25"/>
      <c r="J25" s="38"/>
      <c r="K25" s="33"/>
    </row>
    <row r="26" spans="2:11" ht="22.5" customHeight="1">
      <c r="B26" s="35"/>
      <c r="C26" s="134"/>
      <c r="D26" s="134"/>
      <c r="E26" s="31"/>
      <c r="F26" s="31"/>
      <c r="G26" s="32"/>
      <c r="H26" s="32"/>
      <c r="I26" s="25"/>
      <c r="J26" s="38"/>
      <c r="K26" s="33"/>
    </row>
    <row r="27" spans="2:11" ht="22.5" customHeight="1">
      <c r="B27" s="33"/>
      <c r="C27" s="141"/>
      <c r="D27" s="141"/>
      <c r="E27" s="34"/>
      <c r="F27" s="34"/>
      <c r="G27" s="34"/>
      <c r="H27" s="34"/>
      <c r="I27" s="34"/>
      <c r="J27" s="38"/>
      <c r="K27" s="33"/>
    </row>
    <row r="28" spans="2:11" ht="21.65" customHeight="1">
      <c r="B28" s="33"/>
      <c r="C28" s="34"/>
      <c r="D28" s="34"/>
      <c r="E28" s="34"/>
      <c r="F28" s="34"/>
      <c r="G28" s="34"/>
      <c r="H28" s="34"/>
      <c r="I28" s="34"/>
      <c r="J28" s="38"/>
      <c r="K28" s="39"/>
    </row>
    <row r="29" spans="2:11" ht="21.65" customHeight="1">
      <c r="B29" s="31"/>
      <c r="C29" s="34"/>
      <c r="D29" s="34"/>
      <c r="E29" s="34"/>
      <c r="F29" s="34"/>
      <c r="G29" s="34"/>
      <c r="H29" s="34"/>
      <c r="I29" s="34"/>
      <c r="J29" s="38"/>
      <c r="K29" s="39"/>
    </row>
    <row r="30" spans="2:11">
      <c r="B30" s="31"/>
      <c r="C30" s="31"/>
      <c r="D30" s="31"/>
      <c r="E30" s="31"/>
      <c r="F30" s="31"/>
      <c r="G30" s="34"/>
      <c r="H30" s="34"/>
      <c r="I30" s="34"/>
      <c r="J30" s="39"/>
      <c r="K30" s="33"/>
    </row>
    <row r="31" spans="2:11">
      <c r="B31" s="33"/>
      <c r="C31" s="32"/>
      <c r="D31" s="32"/>
      <c r="E31" s="34"/>
      <c r="F31" s="34"/>
      <c r="G31" s="34"/>
      <c r="H31" s="34"/>
      <c r="I31" s="34"/>
      <c r="J31" s="34"/>
      <c r="K31" s="33"/>
    </row>
    <row r="32" spans="2:11" ht="23">
      <c r="B32" s="142" t="s">
        <v>122</v>
      </c>
      <c r="C32" s="142"/>
      <c r="D32" s="142"/>
      <c r="E32" s="142"/>
      <c r="F32" s="142"/>
      <c r="G32" s="142"/>
      <c r="H32" s="142"/>
      <c r="I32" s="142"/>
      <c r="J32" s="142"/>
      <c r="K32" s="33"/>
    </row>
    <row r="33" spans="2:11">
      <c r="B33" s="32"/>
      <c r="C33" s="32"/>
      <c r="D33" s="32"/>
      <c r="E33" s="34"/>
      <c r="F33" s="34"/>
      <c r="G33" s="34"/>
      <c r="H33" s="34"/>
      <c r="I33" s="34"/>
      <c r="J33" s="34"/>
      <c r="K33" s="33"/>
    </row>
    <row r="34" spans="2:11" s="41" customFormat="1" ht="29.15" customHeight="1">
      <c r="B34" s="36" t="s">
        <v>0</v>
      </c>
      <c r="C34" s="140" t="s">
        <v>1</v>
      </c>
      <c r="D34" s="140"/>
      <c r="E34" s="140"/>
      <c r="F34" s="140" t="s">
        <v>2</v>
      </c>
      <c r="G34" s="140"/>
      <c r="H34" s="25" t="s">
        <v>3</v>
      </c>
      <c r="I34" s="25" t="s">
        <v>4</v>
      </c>
      <c r="J34" s="25" t="s">
        <v>123</v>
      </c>
      <c r="K34" s="25" t="s">
        <v>124</v>
      </c>
    </row>
    <row r="35" spans="2:11" s="41" customFormat="1" ht="162" customHeight="1">
      <c r="B35" s="42">
        <v>1</v>
      </c>
      <c r="C35" s="137" t="s">
        <v>183</v>
      </c>
      <c r="D35" s="137"/>
      <c r="E35" s="137"/>
      <c r="F35" s="138" t="s">
        <v>7</v>
      </c>
      <c r="G35" s="138"/>
      <c r="H35" s="43" t="s">
        <v>125</v>
      </c>
      <c r="I35" s="44">
        <v>1</v>
      </c>
      <c r="J35" s="45"/>
      <c r="K35" s="42"/>
    </row>
    <row r="36" spans="2:11" s="41" customFormat="1" ht="209.5" customHeight="1">
      <c r="B36" s="42">
        <v>2</v>
      </c>
      <c r="C36" s="137" t="s">
        <v>184</v>
      </c>
      <c r="D36" s="137"/>
      <c r="E36" s="137"/>
      <c r="F36" s="138" t="s">
        <v>9</v>
      </c>
      <c r="G36" s="138"/>
      <c r="H36" s="42" t="s">
        <v>10</v>
      </c>
      <c r="I36" s="42"/>
      <c r="J36" s="45"/>
      <c r="K36" s="42"/>
    </row>
    <row r="37" spans="2:11" s="41" customFormat="1" ht="236.5" customHeight="1">
      <c r="B37" s="42">
        <v>3</v>
      </c>
      <c r="C37" s="137" t="s">
        <v>185</v>
      </c>
      <c r="D37" s="137"/>
      <c r="E37" s="137"/>
      <c r="F37" s="138" t="s">
        <v>11</v>
      </c>
      <c r="G37" s="138"/>
      <c r="H37" s="42" t="s">
        <v>12</v>
      </c>
      <c r="I37" s="42"/>
      <c r="J37" s="45"/>
      <c r="K37" s="42"/>
    </row>
    <row r="38" spans="2:11" s="41" customFormat="1" ht="195" customHeight="1">
      <c r="B38" s="42">
        <v>4</v>
      </c>
      <c r="C38" s="137" t="s">
        <v>186</v>
      </c>
      <c r="D38" s="137"/>
      <c r="E38" s="137"/>
      <c r="F38" s="138" t="s">
        <v>13</v>
      </c>
      <c r="G38" s="138"/>
      <c r="H38" s="42" t="s">
        <v>14</v>
      </c>
      <c r="I38" s="42"/>
      <c r="J38" s="45"/>
      <c r="K38" s="42"/>
    </row>
    <row r="39" spans="2:11" s="41" customFormat="1" ht="88.4" customHeight="1">
      <c r="B39" s="42">
        <v>5</v>
      </c>
      <c r="C39" s="137" t="s">
        <v>187</v>
      </c>
      <c r="D39" s="137"/>
      <c r="E39" s="137"/>
      <c r="F39" s="138" t="s">
        <v>15</v>
      </c>
      <c r="G39" s="138"/>
      <c r="H39" s="42" t="s">
        <v>10</v>
      </c>
      <c r="I39" s="44">
        <f>+J97</f>
        <v>0</v>
      </c>
      <c r="J39" s="45"/>
      <c r="K39" s="42"/>
    </row>
    <row r="40" spans="2:11" s="41" customFormat="1" ht="272.5" customHeight="1">
      <c r="B40" s="42">
        <v>6</v>
      </c>
      <c r="C40" s="137" t="s">
        <v>188</v>
      </c>
      <c r="D40" s="137"/>
      <c r="E40" s="137"/>
      <c r="F40" s="138" t="s">
        <v>16</v>
      </c>
      <c r="G40" s="138"/>
      <c r="H40" s="43" t="s">
        <v>17</v>
      </c>
      <c r="I40" s="44"/>
      <c r="J40" s="45"/>
      <c r="K40" s="42"/>
    </row>
    <row r="41" spans="2:11" s="41" customFormat="1" ht="192" customHeight="1">
      <c r="B41" s="42">
        <v>7</v>
      </c>
      <c r="C41" s="137" t="s">
        <v>189</v>
      </c>
      <c r="D41" s="137"/>
      <c r="E41" s="137"/>
      <c r="F41" s="138" t="s">
        <v>18</v>
      </c>
      <c r="G41" s="138"/>
      <c r="H41" s="43" t="s">
        <v>19</v>
      </c>
      <c r="I41" s="42"/>
      <c r="J41" s="45"/>
      <c r="K41" s="42"/>
    </row>
    <row r="42" spans="2:11" s="41" customFormat="1" ht="232.75" customHeight="1">
      <c r="B42" s="42">
        <v>8</v>
      </c>
      <c r="C42" s="137" t="s">
        <v>190</v>
      </c>
      <c r="D42" s="137"/>
      <c r="E42" s="137"/>
      <c r="F42" s="138" t="s">
        <v>182</v>
      </c>
      <c r="G42" s="138"/>
      <c r="H42" s="43" t="s">
        <v>21</v>
      </c>
      <c r="I42" s="42"/>
      <c r="J42" s="45"/>
      <c r="K42" s="42"/>
    </row>
    <row r="43" spans="2:11" s="41" customFormat="1" ht="292.5" customHeight="1">
      <c r="B43" s="42">
        <v>9</v>
      </c>
      <c r="C43" s="137" t="s">
        <v>191</v>
      </c>
      <c r="D43" s="137"/>
      <c r="E43" s="137"/>
      <c r="F43" s="138" t="s">
        <v>22</v>
      </c>
      <c r="G43" s="138"/>
      <c r="H43" s="43" t="s">
        <v>23</v>
      </c>
      <c r="I43" s="42"/>
      <c r="J43" s="45"/>
      <c r="K43" s="42"/>
    </row>
    <row r="44" spans="2:11" s="41" customFormat="1" ht="262.64999999999998" customHeight="1">
      <c r="B44" s="42">
        <v>10</v>
      </c>
      <c r="C44" s="137" t="s">
        <v>192</v>
      </c>
      <c r="D44" s="137"/>
      <c r="E44" s="137"/>
      <c r="F44" s="138" t="s">
        <v>24</v>
      </c>
      <c r="G44" s="138"/>
      <c r="H44" s="43" t="s">
        <v>23</v>
      </c>
      <c r="I44" s="42"/>
      <c r="J44" s="45"/>
      <c r="K44" s="42"/>
    </row>
    <row r="45" spans="2:11" s="41" customFormat="1" ht="249" customHeight="1">
      <c r="B45" s="42">
        <v>11</v>
      </c>
      <c r="C45" s="137" t="s">
        <v>193</v>
      </c>
      <c r="D45" s="137"/>
      <c r="E45" s="137"/>
      <c r="F45" s="138" t="s">
        <v>25</v>
      </c>
      <c r="G45" s="138"/>
      <c r="H45" s="43" t="s">
        <v>23</v>
      </c>
      <c r="I45" s="42"/>
      <c r="J45" s="45"/>
      <c r="K45" s="42"/>
    </row>
    <row r="46" spans="2:11" s="41" customFormat="1" ht="145.65" customHeight="1">
      <c r="B46" s="42">
        <v>12</v>
      </c>
      <c r="C46" s="137" t="s">
        <v>194</v>
      </c>
      <c r="D46" s="137"/>
      <c r="E46" s="137"/>
      <c r="F46" s="138" t="s">
        <v>26</v>
      </c>
      <c r="G46" s="138"/>
      <c r="H46" s="43" t="s">
        <v>23</v>
      </c>
      <c r="I46" s="42"/>
      <c r="J46" s="45"/>
      <c r="K46" s="42"/>
    </row>
    <row r="47" spans="2:11" s="41" customFormat="1" ht="282.64999999999998" customHeight="1">
      <c r="B47" s="42">
        <v>13</v>
      </c>
      <c r="C47" s="137" t="s">
        <v>195</v>
      </c>
      <c r="D47" s="137"/>
      <c r="E47" s="137"/>
      <c r="F47" s="138" t="s">
        <v>27</v>
      </c>
      <c r="G47" s="138"/>
      <c r="H47" s="43" t="s">
        <v>23</v>
      </c>
      <c r="I47" s="42"/>
      <c r="J47" s="45"/>
      <c r="K47" s="42"/>
    </row>
    <row r="48" spans="2:11" s="41" customFormat="1" ht="166.75" customHeight="1">
      <c r="B48" s="42">
        <v>14</v>
      </c>
      <c r="C48" s="137" t="s">
        <v>196</v>
      </c>
      <c r="D48" s="137"/>
      <c r="E48" s="137"/>
      <c r="F48" s="138" t="s">
        <v>28</v>
      </c>
      <c r="G48" s="138"/>
      <c r="H48" s="43" t="s">
        <v>23</v>
      </c>
      <c r="I48" s="42"/>
      <c r="J48" s="45"/>
      <c r="K48" s="42"/>
    </row>
    <row r="49" spans="2:11" s="41" customFormat="1" ht="270.64999999999998" customHeight="1">
      <c r="B49" s="42">
        <v>15</v>
      </c>
      <c r="C49" s="137" t="s">
        <v>197</v>
      </c>
      <c r="D49" s="137"/>
      <c r="E49" s="137"/>
      <c r="F49" s="138" t="s">
        <v>29</v>
      </c>
      <c r="G49" s="138"/>
      <c r="H49" s="42" t="s">
        <v>10</v>
      </c>
      <c r="I49" s="42"/>
      <c r="J49" s="45"/>
      <c r="K49" s="42"/>
    </row>
    <row r="50" spans="2:11" s="41" customFormat="1" ht="200.5" customHeight="1">
      <c r="B50" s="42">
        <v>16</v>
      </c>
      <c r="C50" s="137" t="s">
        <v>198</v>
      </c>
      <c r="D50" s="137"/>
      <c r="E50" s="137"/>
      <c r="F50" s="138" t="s">
        <v>30</v>
      </c>
      <c r="G50" s="138"/>
      <c r="H50" s="42"/>
      <c r="I50" s="42"/>
      <c r="J50" s="45"/>
      <c r="K50" s="42"/>
    </row>
    <row r="51" spans="2:11" s="41" customFormat="1" ht="52.75" customHeight="1">
      <c r="B51" s="42">
        <v>17</v>
      </c>
      <c r="C51" s="143" t="s">
        <v>126</v>
      </c>
      <c r="D51" s="143"/>
      <c r="E51" s="143"/>
      <c r="F51" s="138" t="s">
        <v>127</v>
      </c>
      <c r="G51" s="138"/>
      <c r="H51" s="46"/>
      <c r="I51" s="42"/>
      <c r="J51" s="45"/>
      <c r="K51" s="42"/>
    </row>
    <row r="52" spans="2:11" s="41" customFormat="1" ht="87" customHeight="1">
      <c r="B52" s="42">
        <v>18</v>
      </c>
      <c r="C52" s="137" t="s">
        <v>199</v>
      </c>
      <c r="D52" s="137"/>
      <c r="E52" s="137"/>
      <c r="F52" s="138" t="s">
        <v>31</v>
      </c>
      <c r="G52" s="138"/>
      <c r="H52" s="42" t="s">
        <v>10</v>
      </c>
      <c r="I52" s="42"/>
      <c r="J52" s="45"/>
      <c r="K52" s="42"/>
    </row>
    <row r="53" spans="2:11" s="41" customFormat="1" ht="163.4" customHeight="1">
      <c r="B53" s="42">
        <v>19</v>
      </c>
      <c r="C53" s="137" t="s">
        <v>200</v>
      </c>
      <c r="D53" s="137"/>
      <c r="E53" s="137"/>
      <c r="F53" s="138" t="s">
        <v>32</v>
      </c>
      <c r="G53" s="138"/>
      <c r="H53" s="42" t="s">
        <v>10</v>
      </c>
      <c r="I53" s="44"/>
      <c r="J53" s="45"/>
      <c r="K53" s="32"/>
    </row>
    <row r="54" spans="2:11" s="41" customFormat="1" ht="122.4" customHeight="1">
      <c r="B54" s="42">
        <v>20</v>
      </c>
      <c r="C54" s="137" t="s">
        <v>201</v>
      </c>
      <c r="D54" s="137"/>
      <c r="E54" s="137"/>
      <c r="F54" s="138" t="s">
        <v>33</v>
      </c>
      <c r="G54" s="138"/>
      <c r="H54" s="42" t="s">
        <v>10</v>
      </c>
      <c r="I54" s="44">
        <v>0</v>
      </c>
      <c r="J54" s="45"/>
      <c r="K54" s="42"/>
    </row>
    <row r="55" spans="2:11" s="41" customFormat="1" ht="103.75" customHeight="1">
      <c r="B55" s="42">
        <v>21</v>
      </c>
      <c r="C55" s="137" t="s">
        <v>202</v>
      </c>
      <c r="D55" s="137"/>
      <c r="E55" s="137"/>
      <c r="F55" s="138" t="s">
        <v>34</v>
      </c>
      <c r="G55" s="138"/>
      <c r="H55" s="42" t="s">
        <v>10</v>
      </c>
      <c r="I55" s="44">
        <f>+J106</f>
        <v>0</v>
      </c>
      <c r="J55" s="45"/>
      <c r="K55" s="42"/>
    </row>
    <row r="56" spans="2:11" s="41" customFormat="1" ht="214.75" customHeight="1">
      <c r="B56" s="42">
        <v>22</v>
      </c>
      <c r="C56" s="137" t="s">
        <v>203</v>
      </c>
      <c r="D56" s="137"/>
      <c r="E56" s="137"/>
      <c r="F56" s="138" t="s">
        <v>35</v>
      </c>
      <c r="G56" s="138"/>
      <c r="H56" s="42" t="s">
        <v>10</v>
      </c>
      <c r="I56" s="44">
        <v>0</v>
      </c>
      <c r="J56" s="45"/>
      <c r="K56" s="42"/>
    </row>
    <row r="57" spans="2:11" s="41" customFormat="1" ht="32.15" customHeight="1">
      <c r="B57" s="42">
        <v>23</v>
      </c>
      <c r="C57" s="143" t="s">
        <v>128</v>
      </c>
      <c r="D57" s="143"/>
      <c r="E57" s="143"/>
      <c r="F57" s="138"/>
      <c r="G57" s="138"/>
      <c r="H57" s="35"/>
      <c r="I57" s="42"/>
      <c r="J57" s="45"/>
      <c r="K57" s="42"/>
    </row>
    <row r="58" spans="2:11" s="41" customFormat="1" ht="64.400000000000006" customHeight="1">
      <c r="B58" s="42">
        <v>24</v>
      </c>
      <c r="C58" s="137" t="s">
        <v>204</v>
      </c>
      <c r="D58" s="137"/>
      <c r="E58" s="137"/>
      <c r="F58" s="138" t="s">
        <v>36</v>
      </c>
      <c r="G58" s="138"/>
      <c r="H58" s="42"/>
      <c r="I58" s="42"/>
      <c r="J58" s="45"/>
      <c r="K58" s="33"/>
    </row>
    <row r="59" spans="2:11" s="41" customFormat="1" ht="102.65" customHeight="1">
      <c r="B59" s="42">
        <v>25</v>
      </c>
      <c r="C59" s="137" t="s">
        <v>205</v>
      </c>
      <c r="D59" s="137"/>
      <c r="E59" s="137"/>
      <c r="F59" s="138" t="s">
        <v>37</v>
      </c>
      <c r="G59" s="138"/>
      <c r="H59" s="43" t="s">
        <v>23</v>
      </c>
      <c r="I59" s="44"/>
      <c r="J59" s="45"/>
      <c r="K59" s="32"/>
    </row>
    <row r="60" spans="2:11" s="41" customFormat="1" ht="216.65" customHeight="1">
      <c r="B60" s="42">
        <v>26</v>
      </c>
      <c r="C60" s="137" t="s">
        <v>206</v>
      </c>
      <c r="D60" s="137"/>
      <c r="E60" s="137"/>
      <c r="F60" s="138" t="s">
        <v>38</v>
      </c>
      <c r="G60" s="138"/>
      <c r="H60" s="43" t="s">
        <v>23</v>
      </c>
      <c r="I60" s="44">
        <v>0</v>
      </c>
      <c r="J60" s="45"/>
      <c r="K60" s="42"/>
    </row>
    <row r="61" spans="2:11" s="41" customFormat="1" ht="180.65" customHeight="1">
      <c r="B61" s="42">
        <v>27</v>
      </c>
      <c r="C61" s="137" t="s">
        <v>207</v>
      </c>
      <c r="D61" s="137"/>
      <c r="E61" s="137"/>
      <c r="F61" s="138" t="s">
        <v>39</v>
      </c>
      <c r="G61" s="138"/>
      <c r="H61" s="43" t="s">
        <v>23</v>
      </c>
      <c r="I61" s="42">
        <v>0</v>
      </c>
      <c r="J61" s="45"/>
      <c r="K61" s="42"/>
    </row>
    <row r="62" spans="2:11" s="41" customFormat="1" ht="153" customHeight="1">
      <c r="B62" s="42">
        <v>28</v>
      </c>
      <c r="C62" s="137" t="s">
        <v>40</v>
      </c>
      <c r="D62" s="137"/>
      <c r="E62" s="137"/>
      <c r="F62" s="138" t="s">
        <v>41</v>
      </c>
      <c r="G62" s="138"/>
      <c r="H62" s="43" t="s">
        <v>10</v>
      </c>
      <c r="I62" s="44">
        <f>+J103</f>
        <v>0</v>
      </c>
      <c r="J62" s="45"/>
      <c r="K62" s="42"/>
    </row>
    <row r="63" spans="2:11" s="41" customFormat="1" ht="111.65" customHeight="1">
      <c r="B63" s="42">
        <v>29</v>
      </c>
      <c r="C63" s="137" t="s">
        <v>208</v>
      </c>
      <c r="D63" s="137"/>
      <c r="E63" s="137"/>
      <c r="F63" s="138" t="s">
        <v>42</v>
      </c>
      <c r="G63" s="138"/>
      <c r="H63" s="43" t="s">
        <v>10</v>
      </c>
      <c r="I63" s="44"/>
      <c r="J63" s="45"/>
      <c r="K63" s="42"/>
    </row>
    <row r="64" spans="2:11" s="41" customFormat="1" ht="241.75" customHeight="1">
      <c r="B64" s="42">
        <v>30</v>
      </c>
      <c r="C64" s="137" t="s">
        <v>209</v>
      </c>
      <c r="D64" s="137"/>
      <c r="E64" s="137"/>
      <c r="F64" s="138" t="s">
        <v>43</v>
      </c>
      <c r="G64" s="138"/>
      <c r="H64" s="43" t="s">
        <v>23</v>
      </c>
      <c r="I64" s="44"/>
      <c r="J64" s="45"/>
      <c r="K64" s="42"/>
    </row>
    <row r="65" spans="2:11" s="41" customFormat="1" ht="249" customHeight="1">
      <c r="B65" s="42">
        <v>31</v>
      </c>
      <c r="C65" s="137" t="s">
        <v>129</v>
      </c>
      <c r="D65" s="137"/>
      <c r="E65" s="137"/>
      <c r="F65" s="138" t="s">
        <v>44</v>
      </c>
      <c r="G65" s="138"/>
      <c r="H65" s="43" t="s">
        <v>45</v>
      </c>
      <c r="I65" s="44"/>
      <c r="J65" s="45"/>
      <c r="K65" s="42"/>
    </row>
    <row r="66" spans="2:11" s="41" customFormat="1" ht="138" customHeight="1">
      <c r="B66" s="42">
        <v>32</v>
      </c>
      <c r="C66" s="137" t="s">
        <v>210</v>
      </c>
      <c r="D66" s="137"/>
      <c r="E66" s="137"/>
      <c r="F66" s="138" t="s">
        <v>46</v>
      </c>
      <c r="G66" s="138"/>
      <c r="H66" s="43" t="s">
        <v>47</v>
      </c>
      <c r="I66" s="44"/>
      <c r="J66" s="45"/>
      <c r="K66" s="42"/>
    </row>
    <row r="67" spans="2:11" s="41" customFormat="1" ht="166.75" customHeight="1">
      <c r="B67" s="42">
        <v>33</v>
      </c>
      <c r="C67" s="137" t="s">
        <v>211</v>
      </c>
      <c r="D67" s="137"/>
      <c r="E67" s="137"/>
      <c r="F67" s="138" t="s">
        <v>48</v>
      </c>
      <c r="G67" s="138"/>
      <c r="H67" s="43" t="s">
        <v>45</v>
      </c>
      <c r="I67" s="44"/>
      <c r="J67" s="45"/>
      <c r="K67" s="42"/>
    </row>
    <row r="68" spans="2:11" s="41" customFormat="1" ht="165" customHeight="1">
      <c r="B68" s="42">
        <v>34</v>
      </c>
      <c r="C68" s="137" t="s">
        <v>212</v>
      </c>
      <c r="D68" s="137"/>
      <c r="E68" s="137"/>
      <c r="F68" s="138" t="s">
        <v>49</v>
      </c>
      <c r="G68" s="138"/>
      <c r="H68" s="43" t="s">
        <v>21</v>
      </c>
      <c r="I68" s="42"/>
      <c r="J68" s="45"/>
      <c r="K68" s="42"/>
    </row>
    <row r="69" spans="2:11" s="41" customFormat="1" ht="409.5" customHeight="1">
      <c r="B69" s="42">
        <v>35</v>
      </c>
      <c r="C69" s="137" t="s">
        <v>213</v>
      </c>
      <c r="D69" s="137"/>
      <c r="E69" s="137"/>
      <c r="F69" s="138" t="s">
        <v>50</v>
      </c>
      <c r="G69" s="138"/>
      <c r="H69" s="43" t="s">
        <v>17</v>
      </c>
      <c r="I69" s="42"/>
      <c r="J69" s="45"/>
      <c r="K69" s="42"/>
    </row>
    <row r="70" spans="2:11" s="41" customFormat="1" ht="201" customHeight="1">
      <c r="B70" s="42">
        <v>36</v>
      </c>
      <c r="C70" s="137" t="s">
        <v>214</v>
      </c>
      <c r="D70" s="137"/>
      <c r="E70" s="137"/>
      <c r="F70" s="138" t="s">
        <v>51</v>
      </c>
      <c r="G70" s="138"/>
      <c r="H70" s="42" t="s">
        <v>14</v>
      </c>
      <c r="I70" s="42"/>
      <c r="J70" s="45"/>
      <c r="K70" s="42"/>
    </row>
    <row r="71" spans="2:11" s="41" customFormat="1" ht="201" customHeight="1">
      <c r="B71" s="42">
        <v>37</v>
      </c>
      <c r="C71" s="137" t="s">
        <v>215</v>
      </c>
      <c r="D71" s="137"/>
      <c r="E71" s="137"/>
      <c r="F71" s="138" t="s">
        <v>52</v>
      </c>
      <c r="G71" s="138"/>
      <c r="H71" s="42" t="s">
        <v>14</v>
      </c>
      <c r="I71" s="42"/>
      <c r="J71" s="45"/>
      <c r="K71" s="42"/>
    </row>
    <row r="72" spans="2:11" s="41" customFormat="1" ht="141" customHeight="1">
      <c r="B72" s="42">
        <v>38</v>
      </c>
      <c r="C72" s="137" t="s">
        <v>53</v>
      </c>
      <c r="D72" s="137"/>
      <c r="E72" s="137"/>
      <c r="F72" s="144" t="s">
        <v>54</v>
      </c>
      <c r="G72" s="144"/>
      <c r="H72" s="42" t="s">
        <v>14</v>
      </c>
      <c r="I72" s="39"/>
      <c r="J72" s="45"/>
      <c r="K72" s="42"/>
    </row>
    <row r="73" spans="2:11" s="41" customFormat="1" ht="228.65" customHeight="1">
      <c r="B73" s="42">
        <v>39</v>
      </c>
      <c r="C73" s="137" t="s">
        <v>55</v>
      </c>
      <c r="D73" s="137"/>
      <c r="E73" s="137"/>
      <c r="F73" s="144" t="s">
        <v>56</v>
      </c>
      <c r="G73" s="144"/>
      <c r="H73" s="42" t="s">
        <v>14</v>
      </c>
      <c r="I73" s="39"/>
      <c r="J73" s="45"/>
      <c r="K73" s="42"/>
    </row>
    <row r="74" spans="2:11" s="41" customFormat="1" ht="228.65" customHeight="1">
      <c r="B74" s="42">
        <v>40</v>
      </c>
      <c r="C74" s="145" t="s">
        <v>130</v>
      </c>
      <c r="D74" s="145"/>
      <c r="E74" s="145"/>
      <c r="F74" s="144" t="s">
        <v>58</v>
      </c>
      <c r="G74" s="144"/>
      <c r="H74" s="42" t="s">
        <v>59</v>
      </c>
      <c r="I74" s="39"/>
      <c r="J74" s="45"/>
      <c r="K74" s="42"/>
    </row>
    <row r="75" spans="2:11" s="41" customFormat="1" ht="228.65" customHeight="1">
      <c r="B75" s="42">
        <v>41</v>
      </c>
      <c r="C75" s="137" t="s">
        <v>60</v>
      </c>
      <c r="D75" s="137"/>
      <c r="E75" s="137"/>
      <c r="F75" s="138" t="s">
        <v>61</v>
      </c>
      <c r="G75" s="138"/>
      <c r="H75" s="32" t="s">
        <v>62</v>
      </c>
      <c r="I75" s="42"/>
      <c r="J75" s="45"/>
      <c r="K75" s="42"/>
    </row>
    <row r="76" spans="2:11" s="41" customFormat="1" ht="201" customHeight="1">
      <c r="B76" s="42">
        <v>42</v>
      </c>
      <c r="C76" s="145" t="s">
        <v>63</v>
      </c>
      <c r="D76" s="145"/>
      <c r="E76" s="145"/>
      <c r="F76" s="138" t="s">
        <v>64</v>
      </c>
      <c r="G76" s="138"/>
      <c r="H76" s="32" t="s">
        <v>62</v>
      </c>
      <c r="I76" s="42"/>
      <c r="J76" s="45"/>
      <c r="K76" s="42"/>
    </row>
    <row r="77" spans="2:11" s="41" customFormat="1" ht="145.65" customHeight="1">
      <c r="B77" s="42">
        <v>43</v>
      </c>
      <c r="C77" s="137" t="s">
        <v>131</v>
      </c>
      <c r="D77" s="137"/>
      <c r="E77" s="137"/>
      <c r="F77" s="138" t="s">
        <v>64</v>
      </c>
      <c r="G77" s="138"/>
      <c r="H77" s="32" t="s">
        <v>23</v>
      </c>
      <c r="I77" s="42"/>
      <c r="J77" s="45"/>
      <c r="K77" s="42"/>
    </row>
    <row r="78" spans="2:11" s="41" customFormat="1" ht="161.5" customHeight="1">
      <c r="B78" s="42">
        <v>44</v>
      </c>
      <c r="C78" s="137" t="s">
        <v>132</v>
      </c>
      <c r="D78" s="137"/>
      <c r="E78" s="137"/>
      <c r="F78" s="138" t="s">
        <v>67</v>
      </c>
      <c r="G78" s="138"/>
      <c r="H78" s="32" t="s">
        <v>14</v>
      </c>
      <c r="I78" s="42"/>
      <c r="J78" s="45"/>
      <c r="K78" s="42"/>
    </row>
    <row r="79" spans="2:11" s="41" customFormat="1" ht="161.5" customHeight="1">
      <c r="B79" s="42">
        <v>45</v>
      </c>
      <c r="C79" s="137" t="s">
        <v>72</v>
      </c>
      <c r="D79" s="137"/>
      <c r="E79" s="137"/>
      <c r="F79" s="138" t="s">
        <v>73</v>
      </c>
      <c r="G79" s="138"/>
      <c r="H79" s="32" t="s">
        <v>68</v>
      </c>
      <c r="I79" s="44">
        <f>+J111</f>
        <v>0</v>
      </c>
      <c r="J79" s="45"/>
      <c r="K79" s="42"/>
    </row>
    <row r="80" spans="2:11" s="41" customFormat="1" ht="136.4" customHeight="1">
      <c r="B80" s="42">
        <v>46</v>
      </c>
      <c r="C80" s="137" t="s">
        <v>133</v>
      </c>
      <c r="D80" s="137"/>
      <c r="E80" s="137"/>
      <c r="F80" s="138" t="s">
        <v>93</v>
      </c>
      <c r="G80" s="138"/>
      <c r="H80" s="32" t="s">
        <v>14</v>
      </c>
      <c r="I80" s="44">
        <v>0</v>
      </c>
      <c r="J80" s="45"/>
      <c r="K80" s="42"/>
    </row>
    <row r="81" spans="2:11" s="41" customFormat="1" ht="168" customHeight="1">
      <c r="B81" s="42">
        <v>47</v>
      </c>
      <c r="C81" s="137" t="s">
        <v>76</v>
      </c>
      <c r="D81" s="137"/>
      <c r="E81" s="137"/>
      <c r="F81" s="138" t="s">
        <v>77</v>
      </c>
      <c r="G81" s="138"/>
      <c r="H81" s="32" t="s">
        <v>59</v>
      </c>
      <c r="I81" s="44"/>
      <c r="J81" s="45"/>
      <c r="K81" s="42">
        <v>0</v>
      </c>
    </row>
    <row r="82" spans="2:11" s="41" customFormat="1" ht="176.4" customHeight="1">
      <c r="B82" s="42">
        <v>48</v>
      </c>
      <c r="C82" s="137" t="s">
        <v>134</v>
      </c>
      <c r="D82" s="137"/>
      <c r="E82" s="137"/>
      <c r="F82" s="146" t="s">
        <v>70</v>
      </c>
      <c r="G82" s="147"/>
      <c r="H82" s="31" t="s">
        <v>135</v>
      </c>
      <c r="I82" s="47"/>
      <c r="J82" s="47"/>
      <c r="K82" s="47"/>
    </row>
    <row r="83" spans="2:11" s="41" customFormat="1" ht="162.65" customHeight="1">
      <c r="B83" s="42">
        <v>49</v>
      </c>
      <c r="C83" s="145" t="s">
        <v>74</v>
      </c>
      <c r="D83" s="145"/>
      <c r="E83" s="145"/>
      <c r="F83" s="146" t="s">
        <v>136</v>
      </c>
      <c r="G83" s="147"/>
      <c r="H83" s="31" t="s">
        <v>12</v>
      </c>
      <c r="I83" s="31"/>
      <c r="J83" s="31"/>
      <c r="K83" s="31"/>
    </row>
    <row r="84" spans="2:11" s="41" customFormat="1" ht="196.4" customHeight="1">
      <c r="B84" s="42">
        <v>50</v>
      </c>
      <c r="C84" s="145" t="s">
        <v>82</v>
      </c>
      <c r="D84" s="145"/>
      <c r="E84" s="145"/>
      <c r="F84" s="146" t="s">
        <v>95</v>
      </c>
      <c r="G84" s="147"/>
      <c r="H84" s="31" t="s">
        <v>135</v>
      </c>
      <c r="I84" s="31"/>
      <c r="J84" s="31"/>
      <c r="K84" s="31"/>
    </row>
    <row r="85" spans="2:11" s="41" customFormat="1" ht="23">
      <c r="B85" s="149" t="s">
        <v>137</v>
      </c>
      <c r="C85" s="150"/>
      <c r="D85" s="151"/>
      <c r="E85" s="48" t="s">
        <v>138</v>
      </c>
      <c r="F85" s="48"/>
      <c r="G85" s="48" t="s">
        <v>139</v>
      </c>
      <c r="H85" s="48" t="s">
        <v>140</v>
      </c>
      <c r="I85" s="46" t="s">
        <v>141</v>
      </c>
      <c r="J85" s="48" t="s">
        <v>4</v>
      </c>
      <c r="K85" s="48" t="s">
        <v>3</v>
      </c>
    </row>
    <row r="86" spans="2:11" s="41" customFormat="1" ht="23">
      <c r="B86" s="46"/>
      <c r="C86" s="46"/>
      <c r="D86" s="46"/>
      <c r="E86" s="48"/>
      <c r="F86" s="48"/>
      <c r="G86" s="48"/>
      <c r="H86" s="48"/>
      <c r="I86" s="46"/>
      <c r="J86" s="48"/>
      <c r="K86" s="48"/>
    </row>
    <row r="87" spans="2:11" s="41" customFormat="1" ht="14.4" customHeight="1">
      <c r="B87" s="49"/>
      <c r="C87" s="46"/>
      <c r="D87" s="46"/>
      <c r="E87" s="48"/>
      <c r="F87" s="48"/>
      <c r="G87" s="48"/>
      <c r="H87" s="48"/>
      <c r="I87" s="46"/>
      <c r="J87" s="48"/>
      <c r="K87" s="48"/>
    </row>
    <row r="88" spans="2:11" s="41" customFormat="1" ht="23">
      <c r="B88" s="143" t="s">
        <v>142</v>
      </c>
      <c r="C88" s="143"/>
      <c r="D88" s="143"/>
      <c r="E88" s="143"/>
      <c r="F88" s="50"/>
      <c r="G88" s="50"/>
      <c r="H88" s="50"/>
      <c r="I88" s="43"/>
      <c r="J88" s="49"/>
      <c r="K88" s="48"/>
    </row>
    <row r="89" spans="2:11" s="41" customFormat="1" ht="23">
      <c r="B89" s="148" t="s">
        <v>120</v>
      </c>
      <c r="C89" s="148"/>
      <c r="D89" s="148"/>
      <c r="E89" s="46">
        <v>0</v>
      </c>
      <c r="F89" s="50"/>
      <c r="G89" s="43"/>
      <c r="H89" s="43"/>
      <c r="I89" s="51"/>
      <c r="J89" s="52">
        <f>I89*H89*G89*E89</f>
        <v>0</v>
      </c>
      <c r="K89" s="48"/>
    </row>
    <row r="90" spans="2:11" s="41" customFormat="1" ht="23">
      <c r="B90" s="152" t="s">
        <v>143</v>
      </c>
      <c r="C90" s="152"/>
      <c r="D90" s="152"/>
      <c r="E90" s="40"/>
      <c r="F90" s="50"/>
      <c r="G90" s="50"/>
      <c r="H90" s="50"/>
      <c r="I90" s="51"/>
      <c r="J90" s="52">
        <f>SUM(J89:J89)</f>
        <v>0</v>
      </c>
      <c r="K90" s="43" t="s">
        <v>17</v>
      </c>
    </row>
    <row r="91" spans="2:11" s="41" customFormat="1" ht="23">
      <c r="B91" s="43"/>
      <c r="C91" s="53"/>
      <c r="D91" s="43"/>
      <c r="E91" s="40"/>
      <c r="F91" s="50"/>
      <c r="G91" s="50"/>
      <c r="H91" s="50"/>
      <c r="I91" s="51"/>
      <c r="J91" s="43"/>
      <c r="K91" s="43"/>
    </row>
    <row r="92" spans="2:11" s="41" customFormat="1">
      <c r="B92" s="33"/>
      <c r="C92" s="32"/>
      <c r="D92" s="32"/>
      <c r="E92" s="34"/>
      <c r="F92" s="34"/>
      <c r="G92" s="34"/>
      <c r="H92" s="34"/>
      <c r="I92" s="32"/>
      <c r="J92" s="34"/>
      <c r="K92" s="33"/>
    </row>
    <row r="93" spans="2:11" s="41" customFormat="1">
      <c r="B93" s="155" t="s">
        <v>352</v>
      </c>
      <c r="C93" s="155"/>
      <c r="D93" s="155"/>
      <c r="E93" s="54"/>
      <c r="F93" s="54"/>
      <c r="G93" s="34"/>
      <c r="H93" s="34"/>
      <c r="I93" s="32"/>
      <c r="J93" s="34"/>
      <c r="K93" s="33"/>
    </row>
    <row r="94" spans="2:11" s="41" customFormat="1">
      <c r="B94" s="154" t="s">
        <v>144</v>
      </c>
      <c r="C94" s="154"/>
      <c r="D94" s="154"/>
      <c r="E94" s="55"/>
      <c r="F94" s="55"/>
      <c r="G94" s="34"/>
      <c r="H94" s="34"/>
      <c r="I94" s="32"/>
      <c r="J94" s="56">
        <f>+J21</f>
        <v>0</v>
      </c>
      <c r="K94" s="33"/>
    </row>
    <row r="95" spans="2:11" s="41" customFormat="1">
      <c r="B95" s="154" t="s">
        <v>145</v>
      </c>
      <c r="C95" s="154"/>
      <c r="D95" s="154"/>
      <c r="E95" s="55"/>
      <c r="F95" s="55"/>
      <c r="G95" s="34"/>
      <c r="H95" s="34"/>
      <c r="I95" s="32"/>
      <c r="J95" s="56">
        <f>+J94*0.1</f>
        <v>0</v>
      </c>
      <c r="K95" s="33"/>
    </row>
    <row r="96" spans="2:11" s="41" customFormat="1">
      <c r="B96" s="153" t="s">
        <v>143</v>
      </c>
      <c r="C96" s="153"/>
      <c r="D96" s="153"/>
      <c r="E96" s="55"/>
      <c r="F96" s="55"/>
      <c r="G96" s="34"/>
      <c r="H96" s="34"/>
      <c r="I96" s="32"/>
      <c r="J96" s="56">
        <f>SUM(J94:J95)</f>
        <v>0</v>
      </c>
      <c r="K96" s="32"/>
    </row>
    <row r="97" spans="1:30" s="41" customFormat="1">
      <c r="B97" s="153" t="s">
        <v>143</v>
      </c>
      <c r="C97" s="153"/>
      <c r="D97" s="153"/>
      <c r="E97" s="55"/>
      <c r="F97" s="55"/>
      <c r="G97" s="34"/>
      <c r="H97" s="34"/>
      <c r="I97" s="32"/>
      <c r="J97" s="56">
        <f>ROUND(J96,0)</f>
        <v>0</v>
      </c>
      <c r="K97" s="32" t="s">
        <v>10</v>
      </c>
    </row>
    <row r="98" spans="1:30" s="41" customFormat="1">
      <c r="B98" s="155"/>
      <c r="C98" s="155"/>
      <c r="D98" s="155"/>
      <c r="E98" s="24"/>
      <c r="F98" s="34"/>
      <c r="G98" s="34"/>
      <c r="H98" s="34"/>
      <c r="I98" s="39"/>
      <c r="J98" s="32"/>
      <c r="K98" s="32"/>
    </row>
    <row r="99" spans="1:30" s="41" customFormat="1">
      <c r="B99" s="155" t="s">
        <v>351</v>
      </c>
      <c r="C99" s="155"/>
      <c r="D99" s="155"/>
      <c r="E99" s="54"/>
      <c r="F99" s="54"/>
      <c r="G99" s="34"/>
      <c r="H99" s="34"/>
      <c r="I99" s="32"/>
      <c r="J99" s="34"/>
      <c r="K99" s="33"/>
    </row>
    <row r="100" spans="1:30" s="41" customFormat="1">
      <c r="B100" s="154" t="s">
        <v>144</v>
      </c>
      <c r="C100" s="154"/>
      <c r="D100" s="154"/>
      <c r="E100" s="55"/>
      <c r="F100" s="55"/>
      <c r="G100" s="34"/>
      <c r="H100" s="34"/>
      <c r="I100" s="32"/>
      <c r="J100" s="56">
        <f>+J22</f>
        <v>0</v>
      </c>
      <c r="K100" s="33"/>
    </row>
    <row r="101" spans="1:30" s="41" customFormat="1">
      <c r="B101" s="154" t="s">
        <v>145</v>
      </c>
      <c r="C101" s="154"/>
      <c r="D101" s="154"/>
      <c r="E101" s="55"/>
      <c r="F101" s="55"/>
      <c r="G101" s="34"/>
      <c r="H101" s="34"/>
      <c r="I101" s="32"/>
      <c r="J101" s="56">
        <f>+J100*0.1</f>
        <v>0</v>
      </c>
      <c r="K101" s="33"/>
    </row>
    <row r="102" spans="1:30" s="41" customFormat="1">
      <c r="B102" s="153" t="s">
        <v>143</v>
      </c>
      <c r="C102" s="153"/>
      <c r="D102" s="153"/>
      <c r="E102" s="55"/>
      <c r="F102" s="55"/>
      <c r="G102" s="34"/>
      <c r="H102" s="34"/>
      <c r="I102" s="32"/>
      <c r="J102" s="56">
        <f>SUM(J100:J101)</f>
        <v>0</v>
      </c>
      <c r="K102" s="32"/>
    </row>
    <row r="103" spans="1:30" s="41" customFormat="1">
      <c r="B103" s="153" t="s">
        <v>143</v>
      </c>
      <c r="C103" s="153"/>
      <c r="D103" s="153"/>
      <c r="E103" s="55"/>
      <c r="F103" s="55"/>
      <c r="G103" s="34"/>
      <c r="H103" s="34"/>
      <c r="I103" s="32"/>
      <c r="J103" s="56">
        <f>ROUND(J102,0)</f>
        <v>0</v>
      </c>
      <c r="K103" s="32" t="s">
        <v>10</v>
      </c>
    </row>
    <row r="104" spans="1:30" s="41" customFormat="1">
      <c r="B104" s="154"/>
      <c r="C104" s="154"/>
      <c r="D104" s="154"/>
      <c r="E104" s="24"/>
      <c r="F104" s="24"/>
      <c r="G104" s="34"/>
      <c r="H104" s="34"/>
      <c r="I104" s="32"/>
      <c r="J104" s="56"/>
    </row>
    <row r="105" spans="1:30" s="41" customFormat="1">
      <c r="B105" s="154"/>
      <c r="C105" s="154"/>
      <c r="D105" s="154"/>
      <c r="E105" s="24"/>
      <c r="F105" s="24"/>
      <c r="G105" s="141"/>
      <c r="H105" s="141"/>
      <c r="I105" s="141"/>
      <c r="J105" s="56"/>
      <c r="K105" s="33"/>
    </row>
    <row r="106" spans="1:30" s="41" customFormat="1">
      <c r="B106" s="154"/>
      <c r="C106" s="154"/>
      <c r="D106" s="154"/>
      <c r="E106" s="54"/>
      <c r="F106" s="54"/>
      <c r="G106" s="54"/>
      <c r="H106" s="34"/>
      <c r="I106" s="32"/>
      <c r="J106" s="56"/>
      <c r="K106" s="33"/>
    </row>
    <row r="107" spans="1:30">
      <c r="B107" s="33"/>
      <c r="C107" s="32"/>
      <c r="D107" s="32"/>
      <c r="E107" s="34"/>
      <c r="F107" s="34"/>
      <c r="G107" s="34"/>
      <c r="H107" s="34"/>
      <c r="I107" s="32"/>
      <c r="J107" s="34"/>
      <c r="K107" s="34"/>
    </row>
    <row r="108" spans="1:30">
      <c r="B108" s="155"/>
      <c r="C108" s="155"/>
      <c r="D108" s="155"/>
      <c r="E108" s="24"/>
      <c r="F108" s="24"/>
      <c r="G108" s="34"/>
      <c r="H108" s="34"/>
      <c r="I108" s="32"/>
      <c r="J108" s="34"/>
      <c r="K108" s="34"/>
    </row>
    <row r="109" spans="1:30">
      <c r="B109" s="154"/>
      <c r="C109" s="154"/>
      <c r="D109" s="154"/>
      <c r="E109" s="24"/>
      <c r="F109" s="24"/>
      <c r="G109" s="141"/>
      <c r="H109" s="141"/>
      <c r="I109" s="141"/>
      <c r="J109" s="56"/>
      <c r="K109" s="32"/>
    </row>
    <row r="110" spans="1:30" s="34" customFormat="1">
      <c r="A110" s="58"/>
      <c r="B110" s="33"/>
      <c r="C110" s="32"/>
      <c r="D110" s="32"/>
      <c r="I110" s="32"/>
      <c r="J110" s="56"/>
      <c r="L110" s="23"/>
      <c r="M110" s="23"/>
      <c r="N110" s="23"/>
      <c r="O110" s="23"/>
      <c r="P110" s="23"/>
      <c r="Q110" s="23"/>
      <c r="R110" s="23"/>
      <c r="S110" s="23"/>
      <c r="T110" s="23"/>
      <c r="U110" s="23"/>
      <c r="V110" s="23"/>
      <c r="W110" s="23"/>
      <c r="X110" s="23"/>
      <c r="Y110" s="23"/>
      <c r="Z110" s="23"/>
      <c r="AA110" s="23"/>
      <c r="AB110" s="23"/>
      <c r="AC110" s="23"/>
      <c r="AD110" s="23"/>
    </row>
    <row r="111" spans="1:30" s="34" customFormat="1">
      <c r="A111" s="58"/>
      <c r="B111" s="33"/>
      <c r="C111" s="32"/>
      <c r="D111" s="32"/>
      <c r="I111" s="32"/>
      <c r="J111" s="56"/>
      <c r="K111" s="32"/>
      <c r="L111" s="23"/>
      <c r="M111" s="23"/>
      <c r="N111" s="23"/>
      <c r="O111" s="23"/>
      <c r="P111" s="23"/>
      <c r="Q111" s="23"/>
      <c r="R111" s="23"/>
      <c r="S111" s="23"/>
      <c r="T111" s="23"/>
      <c r="U111" s="23"/>
      <c r="V111" s="23"/>
      <c r="W111" s="23"/>
      <c r="X111" s="23"/>
      <c r="Y111" s="23"/>
      <c r="Z111" s="23"/>
      <c r="AA111" s="23"/>
      <c r="AB111" s="23"/>
      <c r="AC111" s="23"/>
      <c r="AD111" s="23"/>
    </row>
    <row r="112" spans="1:30">
      <c r="J112" s="56"/>
    </row>
  </sheetData>
  <mergeCells count="137">
    <mergeCell ref="B109:D109"/>
    <mergeCell ref="G109:I109"/>
    <mergeCell ref="B103:D103"/>
    <mergeCell ref="B104:D104"/>
    <mergeCell ref="B105:D105"/>
    <mergeCell ref="G105:I105"/>
    <mergeCell ref="B106:D106"/>
    <mergeCell ref="B108:D108"/>
    <mergeCell ref="B97:D97"/>
    <mergeCell ref="B98:D98"/>
    <mergeCell ref="B99:D99"/>
    <mergeCell ref="B100:D100"/>
    <mergeCell ref="B101:D101"/>
    <mergeCell ref="B102:D102"/>
    <mergeCell ref="B89:D89"/>
    <mergeCell ref="B90:D90"/>
    <mergeCell ref="B93:D93"/>
    <mergeCell ref="B94:D94"/>
    <mergeCell ref="B95:D95"/>
    <mergeCell ref="B96:D96"/>
    <mergeCell ref="C83:E83"/>
    <mergeCell ref="F83:G83"/>
    <mergeCell ref="C84:E84"/>
    <mergeCell ref="F84:G84"/>
    <mergeCell ref="B85:D85"/>
    <mergeCell ref="B88:E88"/>
    <mergeCell ref="C80:E80"/>
    <mergeCell ref="F80:G80"/>
    <mergeCell ref="C81:E81"/>
    <mergeCell ref="F81:G81"/>
    <mergeCell ref="C82:E82"/>
    <mergeCell ref="F82:G82"/>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8:E38"/>
    <mergeCell ref="F38:G38"/>
    <mergeCell ref="C39:E39"/>
    <mergeCell ref="F39:G39"/>
    <mergeCell ref="C40:E40"/>
    <mergeCell ref="F40:G40"/>
    <mergeCell ref="C35:E35"/>
    <mergeCell ref="F35:G35"/>
    <mergeCell ref="C36:E36"/>
    <mergeCell ref="F36:G36"/>
    <mergeCell ref="C37:E37"/>
    <mergeCell ref="F37:G37"/>
    <mergeCell ref="B15:K15"/>
    <mergeCell ref="C25:D25"/>
    <mergeCell ref="C26:D26"/>
    <mergeCell ref="C27:D27"/>
    <mergeCell ref="B32:J32"/>
    <mergeCell ref="C34:E34"/>
    <mergeCell ref="F34:G34"/>
    <mergeCell ref="E9:K9"/>
    <mergeCell ref="B13:B14"/>
    <mergeCell ref="C13:C14"/>
    <mergeCell ref="D13:D14"/>
    <mergeCell ref="E13:E14"/>
    <mergeCell ref="G13:I13"/>
    <mergeCell ref="J13:J14"/>
    <mergeCell ref="K13:K14"/>
  </mergeCells>
  <pageMargins left="0.7" right="0.7" top="0.75" bottom="0.75" header="0.3" footer="0.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72CEE6-8A34-41C8-8BF3-D28A99EAD541}">
  <sheetPr>
    <tabColor rgb="FFFFFF00"/>
  </sheetPr>
  <dimension ref="A2:AD112"/>
  <sheetViews>
    <sheetView zoomScale="62" workbookViewId="0">
      <selection activeCell="J16" sqref="J16:K18"/>
    </sheetView>
  </sheetViews>
  <sheetFormatPr defaultColWidth="8.90625" defaultRowHeight="21.5"/>
  <cols>
    <col min="1" max="1" width="8.90625" style="23"/>
    <col min="2" max="2" width="29.90625" style="22" customWidth="1"/>
    <col min="3" max="3" width="21.90625" style="21" customWidth="1"/>
    <col min="4" max="4" width="23.453125" style="21" customWidth="1"/>
    <col min="5" max="5" width="47.08984375" style="23" customWidth="1"/>
    <col min="6" max="6" width="14.90625" style="23" customWidth="1"/>
    <col min="7" max="7" width="12.90625" style="23" customWidth="1"/>
    <col min="8" max="8" width="13.54296875" style="23" customWidth="1"/>
    <col min="9" max="9" width="14.90625" style="23" customWidth="1"/>
    <col min="10" max="10" width="19.90625" style="23" customWidth="1"/>
    <col min="11" max="11" width="35" style="22" customWidth="1"/>
    <col min="12" max="16384" width="8.90625" style="23"/>
  </cols>
  <sheetData>
    <row r="2" spans="2:11" ht="42" customHeight="1">
      <c r="B2" s="24" t="s">
        <v>99</v>
      </c>
      <c r="C2" s="36" t="s">
        <v>251</v>
      </c>
    </row>
    <row r="3" spans="2:11" ht="21" customHeight="1">
      <c r="B3" s="24" t="s">
        <v>100</v>
      </c>
      <c r="C3" s="25"/>
      <c r="E3" s="23" t="s">
        <v>276</v>
      </c>
      <c r="F3" s="23">
        <f>1*12</f>
        <v>12</v>
      </c>
    </row>
    <row r="4" spans="2:11" ht="21" customHeight="1">
      <c r="B4" s="24" t="s">
        <v>101</v>
      </c>
      <c r="C4" s="32" t="s">
        <v>349</v>
      </c>
      <c r="E4" s="23" t="s">
        <v>334</v>
      </c>
    </row>
    <row r="5" spans="2:11" ht="21" customHeight="1">
      <c r="B5" s="24" t="s">
        <v>102</v>
      </c>
      <c r="C5" s="25" t="s">
        <v>356</v>
      </c>
    </row>
    <row r="6" spans="2:11" ht="21" customHeight="1">
      <c r="B6" s="24" t="s">
        <v>103</v>
      </c>
      <c r="C6" s="25"/>
    </row>
    <row r="7" spans="2:11" ht="21" customHeight="1">
      <c r="B7" s="24" t="s">
        <v>104</v>
      </c>
      <c r="C7" s="25">
        <v>1</v>
      </c>
    </row>
    <row r="8" spans="2:11" ht="21" customHeight="1">
      <c r="B8" s="24" t="s">
        <v>105</v>
      </c>
      <c r="C8" s="25" t="s">
        <v>317</v>
      </c>
    </row>
    <row r="9" spans="2:11" ht="41.4" customHeight="1">
      <c r="B9" s="26" t="s">
        <v>106</v>
      </c>
      <c r="C9" s="25">
        <f>C7+1</f>
        <v>2</v>
      </c>
      <c r="E9" s="135"/>
      <c r="F9" s="135"/>
      <c r="G9" s="135"/>
      <c r="H9" s="135"/>
      <c r="I9" s="135"/>
      <c r="J9" s="135"/>
      <c r="K9" s="135"/>
    </row>
    <row r="10" spans="2:11" ht="21" customHeight="1">
      <c r="B10" s="24" t="s">
        <v>107</v>
      </c>
      <c r="C10" s="25" t="s">
        <v>217</v>
      </c>
      <c r="J10" s="27"/>
    </row>
    <row r="11" spans="2:11" ht="21" customHeight="1">
      <c r="B11" s="24" t="s">
        <v>108</v>
      </c>
      <c r="C11" s="25" t="s">
        <v>218</v>
      </c>
    </row>
    <row r="12" spans="2:11">
      <c r="B12" s="28"/>
      <c r="C12" s="29"/>
    </row>
    <row r="13" spans="2:11" ht="15" customHeight="1">
      <c r="B13" s="136" t="s">
        <v>109</v>
      </c>
      <c r="C13" s="136" t="s">
        <v>110</v>
      </c>
      <c r="D13" s="136" t="s">
        <v>111</v>
      </c>
      <c r="E13" s="136" t="s">
        <v>112</v>
      </c>
      <c r="F13" s="30"/>
      <c r="G13" s="136" t="s">
        <v>113</v>
      </c>
      <c r="H13" s="136"/>
      <c r="I13" s="136"/>
      <c r="J13" s="136" t="s">
        <v>114</v>
      </c>
      <c r="K13" s="136" t="s">
        <v>115</v>
      </c>
    </row>
    <row r="14" spans="2:11" ht="15" customHeight="1">
      <c r="B14" s="136"/>
      <c r="C14" s="136"/>
      <c r="D14" s="136"/>
      <c r="E14" s="136"/>
      <c r="F14" s="30" t="s">
        <v>116</v>
      </c>
      <c r="G14" s="30" t="s">
        <v>117</v>
      </c>
      <c r="H14" s="30" t="s">
        <v>118</v>
      </c>
      <c r="I14" s="30" t="s">
        <v>119</v>
      </c>
      <c r="J14" s="136"/>
      <c r="K14" s="136"/>
    </row>
    <row r="15" spans="2:11" ht="18.649999999999999" customHeight="1">
      <c r="B15" s="132" t="s">
        <v>120</v>
      </c>
      <c r="C15" s="132"/>
      <c r="D15" s="132"/>
      <c r="E15" s="132"/>
      <c r="F15" s="132"/>
      <c r="G15" s="132"/>
      <c r="H15" s="132"/>
      <c r="I15" s="132"/>
      <c r="J15" s="132"/>
      <c r="K15" s="132"/>
    </row>
    <row r="16" spans="2:11">
      <c r="B16" s="31" t="s">
        <v>231</v>
      </c>
      <c r="C16" s="32" t="s">
        <v>280</v>
      </c>
      <c r="D16" s="32" t="s">
        <v>307</v>
      </c>
      <c r="E16" s="32"/>
      <c r="F16" s="32">
        <v>2</v>
      </c>
      <c r="G16" s="32">
        <f>+F3+3.5+3.5</f>
        <v>19</v>
      </c>
      <c r="H16" s="32"/>
      <c r="I16" s="33"/>
      <c r="J16" s="32"/>
      <c r="K16" s="32"/>
    </row>
    <row r="17" spans="2:11">
      <c r="B17" s="33" t="s">
        <v>350</v>
      </c>
      <c r="C17" s="32" t="s">
        <v>247</v>
      </c>
      <c r="D17" s="32" t="s">
        <v>228</v>
      </c>
      <c r="E17" s="34"/>
      <c r="F17" s="32">
        <v>2</v>
      </c>
      <c r="G17" s="32">
        <v>6.5</v>
      </c>
      <c r="H17" s="34"/>
      <c r="I17" s="34"/>
      <c r="J17" s="32"/>
      <c r="K17" s="33"/>
    </row>
    <row r="18" spans="2:11">
      <c r="B18" s="33"/>
      <c r="C18" s="32"/>
      <c r="D18" s="32"/>
      <c r="E18" s="34"/>
      <c r="F18" s="32"/>
      <c r="G18" s="32"/>
      <c r="H18" s="34"/>
      <c r="I18" s="34"/>
      <c r="J18" s="32"/>
      <c r="K18" s="33"/>
    </row>
    <row r="19" spans="2:11">
      <c r="B19" s="33"/>
      <c r="C19" s="32"/>
      <c r="D19" s="32"/>
      <c r="E19" s="34"/>
      <c r="F19" s="32"/>
      <c r="G19" s="32"/>
      <c r="H19" s="34"/>
      <c r="I19" s="34"/>
      <c r="J19" s="32"/>
      <c r="K19" s="33"/>
    </row>
    <row r="20" spans="2:11" ht="22.5" customHeight="1">
      <c r="B20" s="35" t="s">
        <v>121</v>
      </c>
      <c r="C20" s="25"/>
      <c r="D20" s="25"/>
      <c r="E20" s="36"/>
      <c r="F20" s="36"/>
      <c r="G20" s="37"/>
      <c r="H20" s="34"/>
      <c r="I20" s="30"/>
      <c r="J20" s="38"/>
      <c r="K20" s="33"/>
    </row>
    <row r="21" spans="2:11" ht="22.5" customHeight="1">
      <c r="B21" s="35"/>
      <c r="C21" s="36" t="s">
        <v>275</v>
      </c>
      <c r="D21" s="31"/>
      <c r="E21" s="36"/>
      <c r="F21" s="36"/>
      <c r="G21" s="37"/>
      <c r="H21" s="34"/>
      <c r="I21" s="25" t="s">
        <v>10</v>
      </c>
      <c r="J21" s="38">
        <f>+J16</f>
        <v>0</v>
      </c>
      <c r="K21" s="33"/>
    </row>
    <row r="22" spans="2:11" ht="22.5" customHeight="1">
      <c r="B22" s="35"/>
      <c r="C22" s="78" t="s">
        <v>224</v>
      </c>
      <c r="D22" s="33"/>
      <c r="E22" s="31"/>
      <c r="F22" s="31"/>
      <c r="G22" s="32"/>
      <c r="H22" s="32"/>
      <c r="I22" s="25" t="s">
        <v>10</v>
      </c>
      <c r="J22" s="38">
        <f>+J17</f>
        <v>0</v>
      </c>
      <c r="K22" s="33"/>
    </row>
    <row r="23" spans="2:11" ht="22.5" customHeight="1">
      <c r="B23" s="35"/>
      <c r="C23" s="78"/>
      <c r="D23" s="33"/>
      <c r="E23" s="31"/>
      <c r="F23" s="31"/>
      <c r="G23" s="32"/>
      <c r="H23" s="32"/>
      <c r="I23" s="25"/>
      <c r="J23" s="38"/>
      <c r="K23" s="33"/>
    </row>
    <row r="24" spans="2:11" ht="22.5" customHeight="1">
      <c r="B24" s="35"/>
      <c r="C24" s="78"/>
      <c r="D24" s="33"/>
      <c r="E24" s="31"/>
      <c r="F24" s="31"/>
      <c r="G24" s="32"/>
      <c r="H24" s="32"/>
      <c r="I24" s="25"/>
      <c r="J24" s="38"/>
      <c r="K24" s="33"/>
    </row>
    <row r="25" spans="2:11" ht="22.5" customHeight="1">
      <c r="B25" s="35"/>
      <c r="C25" s="139"/>
      <c r="D25" s="139"/>
      <c r="E25" s="31"/>
      <c r="F25" s="31"/>
      <c r="G25" s="32"/>
      <c r="H25" s="32"/>
      <c r="I25" s="25"/>
      <c r="J25" s="38"/>
      <c r="K25" s="33"/>
    </row>
    <row r="26" spans="2:11" ht="22.5" customHeight="1">
      <c r="B26" s="35"/>
      <c r="C26" s="134"/>
      <c r="D26" s="134"/>
      <c r="E26" s="31"/>
      <c r="F26" s="31"/>
      <c r="G26" s="32"/>
      <c r="H26" s="32"/>
      <c r="I26" s="25"/>
      <c r="J26" s="38"/>
      <c r="K26" s="33"/>
    </row>
    <row r="27" spans="2:11" ht="22.5" customHeight="1">
      <c r="B27" s="33"/>
      <c r="C27" s="141"/>
      <c r="D27" s="141"/>
      <c r="E27" s="34"/>
      <c r="F27" s="34"/>
      <c r="G27" s="34"/>
      <c r="H27" s="34"/>
      <c r="I27" s="34"/>
      <c r="J27" s="38"/>
      <c r="K27" s="33"/>
    </row>
    <row r="28" spans="2:11" ht="21.65" customHeight="1">
      <c r="B28" s="33"/>
      <c r="C28" s="34"/>
      <c r="D28" s="34"/>
      <c r="E28" s="34"/>
      <c r="F28" s="34"/>
      <c r="G28" s="34"/>
      <c r="H28" s="34"/>
      <c r="I28" s="34"/>
      <c r="J28" s="38"/>
      <c r="K28" s="39"/>
    </row>
    <row r="29" spans="2:11" ht="21.65" customHeight="1">
      <c r="B29" s="31"/>
      <c r="C29" s="34"/>
      <c r="D29" s="34"/>
      <c r="E29" s="34"/>
      <c r="F29" s="34"/>
      <c r="G29" s="34"/>
      <c r="H29" s="34"/>
      <c r="I29" s="34"/>
      <c r="J29" s="38"/>
      <c r="K29" s="39"/>
    </row>
    <row r="30" spans="2:11">
      <c r="B30" s="31"/>
      <c r="C30" s="31"/>
      <c r="D30" s="31"/>
      <c r="E30" s="31"/>
      <c r="F30" s="31"/>
      <c r="G30" s="34"/>
      <c r="H30" s="34"/>
      <c r="I30" s="34"/>
      <c r="J30" s="39"/>
      <c r="K30" s="33"/>
    </row>
    <row r="31" spans="2:11">
      <c r="B31" s="33"/>
      <c r="C31" s="32"/>
      <c r="D31" s="32"/>
      <c r="E31" s="34"/>
      <c r="F31" s="34"/>
      <c r="G31" s="34"/>
      <c r="H31" s="34"/>
      <c r="I31" s="34"/>
      <c r="J31" s="34"/>
      <c r="K31" s="33"/>
    </row>
    <row r="32" spans="2:11" ht="23">
      <c r="B32" s="142" t="s">
        <v>122</v>
      </c>
      <c r="C32" s="142"/>
      <c r="D32" s="142"/>
      <c r="E32" s="142"/>
      <c r="F32" s="142"/>
      <c r="G32" s="142"/>
      <c r="H32" s="142"/>
      <c r="I32" s="142"/>
      <c r="J32" s="142"/>
      <c r="K32" s="33"/>
    </row>
    <row r="33" spans="2:11">
      <c r="B33" s="32"/>
      <c r="C33" s="32"/>
      <c r="D33" s="32"/>
      <c r="E33" s="34"/>
      <c r="F33" s="34"/>
      <c r="G33" s="34"/>
      <c r="H33" s="34"/>
      <c r="I33" s="34"/>
      <c r="J33" s="34"/>
      <c r="K33" s="33"/>
    </row>
    <row r="34" spans="2:11" s="41" customFormat="1" ht="29.15" customHeight="1">
      <c r="B34" s="36" t="s">
        <v>0</v>
      </c>
      <c r="C34" s="140" t="s">
        <v>1</v>
      </c>
      <c r="D34" s="140"/>
      <c r="E34" s="140"/>
      <c r="F34" s="140" t="s">
        <v>2</v>
      </c>
      <c r="G34" s="140"/>
      <c r="H34" s="25" t="s">
        <v>3</v>
      </c>
      <c r="I34" s="25" t="s">
        <v>4</v>
      </c>
      <c r="J34" s="25" t="s">
        <v>123</v>
      </c>
      <c r="K34" s="25" t="s">
        <v>124</v>
      </c>
    </row>
    <row r="35" spans="2:11" s="41" customFormat="1" ht="162" customHeight="1">
      <c r="B35" s="42">
        <v>1</v>
      </c>
      <c r="C35" s="137" t="s">
        <v>183</v>
      </c>
      <c r="D35" s="137"/>
      <c r="E35" s="137"/>
      <c r="F35" s="138" t="s">
        <v>7</v>
      </c>
      <c r="G35" s="138"/>
      <c r="H35" s="43" t="s">
        <v>125</v>
      </c>
      <c r="I35" s="44">
        <v>1</v>
      </c>
      <c r="J35" s="45"/>
      <c r="K35" s="42"/>
    </row>
    <row r="36" spans="2:11" s="41" customFormat="1" ht="209.5" customHeight="1">
      <c r="B36" s="42">
        <v>2</v>
      </c>
      <c r="C36" s="137" t="s">
        <v>184</v>
      </c>
      <c r="D36" s="137"/>
      <c r="E36" s="137"/>
      <c r="F36" s="138" t="s">
        <v>9</v>
      </c>
      <c r="G36" s="138"/>
      <c r="H36" s="42" t="s">
        <v>10</v>
      </c>
      <c r="I36" s="42"/>
      <c r="J36" s="45"/>
      <c r="K36" s="42"/>
    </row>
    <row r="37" spans="2:11" s="41" customFormat="1" ht="236.5" customHeight="1">
      <c r="B37" s="42">
        <v>3</v>
      </c>
      <c r="C37" s="137" t="s">
        <v>185</v>
      </c>
      <c r="D37" s="137"/>
      <c r="E37" s="137"/>
      <c r="F37" s="138" t="s">
        <v>11</v>
      </c>
      <c r="G37" s="138"/>
      <c r="H37" s="42" t="s">
        <v>12</v>
      </c>
      <c r="I37" s="42"/>
      <c r="J37" s="45"/>
      <c r="K37" s="42"/>
    </row>
    <row r="38" spans="2:11" s="41" customFormat="1" ht="195" customHeight="1">
      <c r="B38" s="42">
        <v>4</v>
      </c>
      <c r="C38" s="137" t="s">
        <v>186</v>
      </c>
      <c r="D38" s="137"/>
      <c r="E38" s="137"/>
      <c r="F38" s="138" t="s">
        <v>13</v>
      </c>
      <c r="G38" s="138"/>
      <c r="H38" s="42" t="s">
        <v>14</v>
      </c>
      <c r="I38" s="42"/>
      <c r="J38" s="45"/>
      <c r="K38" s="42"/>
    </row>
    <row r="39" spans="2:11" s="41" customFormat="1" ht="88.4" customHeight="1">
      <c r="B39" s="42">
        <v>5</v>
      </c>
      <c r="C39" s="137" t="s">
        <v>187</v>
      </c>
      <c r="D39" s="137"/>
      <c r="E39" s="137"/>
      <c r="F39" s="138" t="s">
        <v>15</v>
      </c>
      <c r="G39" s="138"/>
      <c r="H39" s="42" t="s">
        <v>10</v>
      </c>
      <c r="I39" s="44">
        <f>+J97</f>
        <v>0</v>
      </c>
      <c r="J39" s="45"/>
      <c r="K39" s="42"/>
    </row>
    <row r="40" spans="2:11" s="41" customFormat="1" ht="272.5" customHeight="1">
      <c r="B40" s="42">
        <v>6</v>
      </c>
      <c r="C40" s="137" t="s">
        <v>188</v>
      </c>
      <c r="D40" s="137"/>
      <c r="E40" s="137"/>
      <c r="F40" s="138" t="s">
        <v>16</v>
      </c>
      <c r="G40" s="138"/>
      <c r="H40" s="43" t="s">
        <v>17</v>
      </c>
      <c r="I40" s="44"/>
      <c r="J40" s="45"/>
      <c r="K40" s="42"/>
    </row>
    <row r="41" spans="2:11" s="41" customFormat="1" ht="192" customHeight="1">
      <c r="B41" s="42">
        <v>7</v>
      </c>
      <c r="C41" s="137" t="s">
        <v>189</v>
      </c>
      <c r="D41" s="137"/>
      <c r="E41" s="137"/>
      <c r="F41" s="138" t="s">
        <v>18</v>
      </c>
      <c r="G41" s="138"/>
      <c r="H41" s="43" t="s">
        <v>19</v>
      </c>
      <c r="I41" s="42"/>
      <c r="J41" s="45"/>
      <c r="K41" s="42"/>
    </row>
    <row r="42" spans="2:11" s="41" customFormat="1" ht="232.75" customHeight="1">
      <c r="B42" s="42">
        <v>8</v>
      </c>
      <c r="C42" s="137" t="s">
        <v>190</v>
      </c>
      <c r="D42" s="137"/>
      <c r="E42" s="137"/>
      <c r="F42" s="138" t="s">
        <v>182</v>
      </c>
      <c r="G42" s="138"/>
      <c r="H42" s="43" t="s">
        <v>21</v>
      </c>
      <c r="I42" s="42"/>
      <c r="J42" s="45"/>
      <c r="K42" s="42"/>
    </row>
    <row r="43" spans="2:11" s="41" customFormat="1" ht="292.5" customHeight="1">
      <c r="B43" s="42">
        <v>9</v>
      </c>
      <c r="C43" s="137" t="s">
        <v>191</v>
      </c>
      <c r="D43" s="137"/>
      <c r="E43" s="137"/>
      <c r="F43" s="138" t="s">
        <v>22</v>
      </c>
      <c r="G43" s="138"/>
      <c r="H43" s="43" t="s">
        <v>23</v>
      </c>
      <c r="I43" s="42"/>
      <c r="J43" s="45"/>
      <c r="K43" s="42"/>
    </row>
    <row r="44" spans="2:11" s="41" customFormat="1" ht="262.64999999999998" customHeight="1">
      <c r="B44" s="42">
        <v>10</v>
      </c>
      <c r="C44" s="137" t="s">
        <v>192</v>
      </c>
      <c r="D44" s="137"/>
      <c r="E44" s="137"/>
      <c r="F44" s="138" t="s">
        <v>24</v>
      </c>
      <c r="G44" s="138"/>
      <c r="H44" s="43" t="s">
        <v>23</v>
      </c>
      <c r="I44" s="42"/>
      <c r="J44" s="45"/>
      <c r="K44" s="42"/>
    </row>
    <row r="45" spans="2:11" s="41" customFormat="1" ht="249" customHeight="1">
      <c r="B45" s="42">
        <v>11</v>
      </c>
      <c r="C45" s="137" t="s">
        <v>193</v>
      </c>
      <c r="D45" s="137"/>
      <c r="E45" s="137"/>
      <c r="F45" s="138" t="s">
        <v>25</v>
      </c>
      <c r="G45" s="138"/>
      <c r="H45" s="43" t="s">
        <v>23</v>
      </c>
      <c r="I45" s="42"/>
      <c r="J45" s="45"/>
      <c r="K45" s="42"/>
    </row>
    <row r="46" spans="2:11" s="41" customFormat="1" ht="145.65" customHeight="1">
      <c r="B46" s="42">
        <v>12</v>
      </c>
      <c r="C46" s="137" t="s">
        <v>194</v>
      </c>
      <c r="D46" s="137"/>
      <c r="E46" s="137"/>
      <c r="F46" s="138" t="s">
        <v>26</v>
      </c>
      <c r="G46" s="138"/>
      <c r="H46" s="43" t="s">
        <v>23</v>
      </c>
      <c r="I46" s="42"/>
      <c r="J46" s="45"/>
      <c r="K46" s="42"/>
    </row>
    <row r="47" spans="2:11" s="41" customFormat="1" ht="282.64999999999998" customHeight="1">
      <c r="B47" s="42">
        <v>13</v>
      </c>
      <c r="C47" s="137" t="s">
        <v>195</v>
      </c>
      <c r="D47" s="137"/>
      <c r="E47" s="137"/>
      <c r="F47" s="138" t="s">
        <v>27</v>
      </c>
      <c r="G47" s="138"/>
      <c r="H47" s="43" t="s">
        <v>23</v>
      </c>
      <c r="I47" s="42"/>
      <c r="J47" s="45"/>
      <c r="K47" s="42"/>
    </row>
    <row r="48" spans="2:11" s="41" customFormat="1" ht="166.75" customHeight="1">
      <c r="B48" s="42">
        <v>14</v>
      </c>
      <c r="C48" s="137" t="s">
        <v>196</v>
      </c>
      <c r="D48" s="137"/>
      <c r="E48" s="137"/>
      <c r="F48" s="138" t="s">
        <v>28</v>
      </c>
      <c r="G48" s="138"/>
      <c r="H48" s="43" t="s">
        <v>23</v>
      </c>
      <c r="I48" s="42"/>
      <c r="J48" s="45"/>
      <c r="K48" s="42"/>
    </row>
    <row r="49" spans="2:11" s="41" customFormat="1" ht="270.64999999999998" customHeight="1">
      <c r="B49" s="42">
        <v>15</v>
      </c>
      <c r="C49" s="137" t="s">
        <v>197</v>
      </c>
      <c r="D49" s="137"/>
      <c r="E49" s="137"/>
      <c r="F49" s="138" t="s">
        <v>29</v>
      </c>
      <c r="G49" s="138"/>
      <c r="H49" s="42" t="s">
        <v>10</v>
      </c>
      <c r="I49" s="42"/>
      <c r="J49" s="45"/>
      <c r="K49" s="42"/>
    </row>
    <row r="50" spans="2:11" s="41" customFormat="1" ht="200.5" customHeight="1">
      <c r="B50" s="42">
        <v>16</v>
      </c>
      <c r="C50" s="137" t="s">
        <v>198</v>
      </c>
      <c r="D50" s="137"/>
      <c r="E50" s="137"/>
      <c r="F50" s="138" t="s">
        <v>30</v>
      </c>
      <c r="G50" s="138"/>
      <c r="H50" s="42"/>
      <c r="I50" s="42"/>
      <c r="J50" s="45"/>
      <c r="K50" s="42"/>
    </row>
    <row r="51" spans="2:11" s="41" customFormat="1" ht="52.75" customHeight="1">
      <c r="B51" s="42">
        <v>17</v>
      </c>
      <c r="C51" s="143" t="s">
        <v>126</v>
      </c>
      <c r="D51" s="143"/>
      <c r="E51" s="143"/>
      <c r="F51" s="138" t="s">
        <v>127</v>
      </c>
      <c r="G51" s="138"/>
      <c r="H51" s="46"/>
      <c r="I51" s="42"/>
      <c r="J51" s="45"/>
      <c r="K51" s="42"/>
    </row>
    <row r="52" spans="2:11" s="41" customFormat="1" ht="87" customHeight="1">
      <c r="B52" s="42">
        <v>18</v>
      </c>
      <c r="C52" s="137" t="s">
        <v>199</v>
      </c>
      <c r="D52" s="137"/>
      <c r="E52" s="137"/>
      <c r="F52" s="138" t="s">
        <v>31</v>
      </c>
      <c r="G52" s="138"/>
      <c r="H52" s="42" t="s">
        <v>10</v>
      </c>
      <c r="I52" s="42"/>
      <c r="J52" s="45"/>
      <c r="K52" s="42"/>
    </row>
    <row r="53" spans="2:11" s="41" customFormat="1" ht="163.4" customHeight="1">
      <c r="B53" s="42">
        <v>19</v>
      </c>
      <c r="C53" s="137" t="s">
        <v>200</v>
      </c>
      <c r="D53" s="137"/>
      <c r="E53" s="137"/>
      <c r="F53" s="138" t="s">
        <v>32</v>
      </c>
      <c r="G53" s="138"/>
      <c r="H53" s="42" t="s">
        <v>10</v>
      </c>
      <c r="I53" s="44"/>
      <c r="J53" s="45"/>
      <c r="K53" s="32"/>
    </row>
    <row r="54" spans="2:11" s="41" customFormat="1" ht="122.4" customHeight="1">
      <c r="B54" s="42">
        <v>20</v>
      </c>
      <c r="C54" s="137" t="s">
        <v>201</v>
      </c>
      <c r="D54" s="137"/>
      <c r="E54" s="137"/>
      <c r="F54" s="138" t="s">
        <v>33</v>
      </c>
      <c r="G54" s="138"/>
      <c r="H54" s="42" t="s">
        <v>10</v>
      </c>
      <c r="I54" s="44">
        <v>0</v>
      </c>
      <c r="J54" s="45"/>
      <c r="K54" s="42"/>
    </row>
    <row r="55" spans="2:11" s="41" customFormat="1" ht="103.75" customHeight="1">
      <c r="B55" s="42">
        <v>21</v>
      </c>
      <c r="C55" s="137" t="s">
        <v>202</v>
      </c>
      <c r="D55" s="137"/>
      <c r="E55" s="137"/>
      <c r="F55" s="138" t="s">
        <v>34</v>
      </c>
      <c r="G55" s="138"/>
      <c r="H55" s="42" t="s">
        <v>10</v>
      </c>
      <c r="I55" s="44">
        <f>+J106</f>
        <v>0</v>
      </c>
      <c r="J55" s="45"/>
      <c r="K55" s="42"/>
    </row>
    <row r="56" spans="2:11" s="41" customFormat="1" ht="214.75" customHeight="1">
      <c r="B56" s="42">
        <v>22</v>
      </c>
      <c r="C56" s="137" t="s">
        <v>203</v>
      </c>
      <c r="D56" s="137"/>
      <c r="E56" s="137"/>
      <c r="F56" s="138" t="s">
        <v>35</v>
      </c>
      <c r="G56" s="138"/>
      <c r="H56" s="42" t="s">
        <v>10</v>
      </c>
      <c r="I56" s="44">
        <v>0</v>
      </c>
      <c r="J56" s="45"/>
      <c r="K56" s="42"/>
    </row>
    <row r="57" spans="2:11" s="41" customFormat="1" ht="32.15" customHeight="1">
      <c r="B57" s="42">
        <v>23</v>
      </c>
      <c r="C57" s="143" t="s">
        <v>128</v>
      </c>
      <c r="D57" s="143"/>
      <c r="E57" s="143"/>
      <c r="F57" s="138"/>
      <c r="G57" s="138"/>
      <c r="H57" s="35"/>
      <c r="I57" s="42"/>
      <c r="J57" s="45"/>
      <c r="K57" s="42"/>
    </row>
    <row r="58" spans="2:11" s="41" customFormat="1" ht="64.400000000000006" customHeight="1">
      <c r="B58" s="42">
        <v>24</v>
      </c>
      <c r="C58" s="137" t="s">
        <v>204</v>
      </c>
      <c r="D58" s="137"/>
      <c r="E58" s="137"/>
      <c r="F58" s="138" t="s">
        <v>36</v>
      </c>
      <c r="G58" s="138"/>
      <c r="H58" s="42"/>
      <c r="I58" s="42"/>
      <c r="J58" s="45"/>
      <c r="K58" s="33"/>
    </row>
    <row r="59" spans="2:11" s="41" customFormat="1" ht="102.65" customHeight="1">
      <c r="B59" s="42">
        <v>25</v>
      </c>
      <c r="C59" s="137" t="s">
        <v>205</v>
      </c>
      <c r="D59" s="137"/>
      <c r="E59" s="137"/>
      <c r="F59" s="138" t="s">
        <v>37</v>
      </c>
      <c r="G59" s="138"/>
      <c r="H59" s="43" t="s">
        <v>23</v>
      </c>
      <c r="I59" s="44"/>
      <c r="J59" s="45"/>
      <c r="K59" s="32"/>
    </row>
    <row r="60" spans="2:11" s="41" customFormat="1" ht="216.65" customHeight="1">
      <c r="B60" s="42">
        <v>26</v>
      </c>
      <c r="C60" s="137" t="s">
        <v>206</v>
      </c>
      <c r="D60" s="137"/>
      <c r="E60" s="137"/>
      <c r="F60" s="138" t="s">
        <v>38</v>
      </c>
      <c r="G60" s="138"/>
      <c r="H60" s="43" t="s">
        <v>23</v>
      </c>
      <c r="I60" s="44">
        <v>0</v>
      </c>
      <c r="J60" s="45"/>
      <c r="K60" s="42"/>
    </row>
    <row r="61" spans="2:11" s="41" customFormat="1" ht="180.65" customHeight="1">
      <c r="B61" s="42">
        <v>27</v>
      </c>
      <c r="C61" s="137" t="s">
        <v>207</v>
      </c>
      <c r="D61" s="137"/>
      <c r="E61" s="137"/>
      <c r="F61" s="138" t="s">
        <v>39</v>
      </c>
      <c r="G61" s="138"/>
      <c r="H61" s="43" t="s">
        <v>23</v>
      </c>
      <c r="I61" s="42">
        <v>0</v>
      </c>
      <c r="J61" s="45"/>
      <c r="K61" s="42"/>
    </row>
    <row r="62" spans="2:11" s="41" customFormat="1" ht="153" customHeight="1">
      <c r="B62" s="42">
        <v>28</v>
      </c>
      <c r="C62" s="137" t="s">
        <v>40</v>
      </c>
      <c r="D62" s="137"/>
      <c r="E62" s="137"/>
      <c r="F62" s="138" t="s">
        <v>41</v>
      </c>
      <c r="G62" s="138"/>
      <c r="H62" s="43" t="s">
        <v>10</v>
      </c>
      <c r="I62" s="44">
        <f>+J103</f>
        <v>0</v>
      </c>
      <c r="J62" s="45"/>
      <c r="K62" s="42"/>
    </row>
    <row r="63" spans="2:11" s="41" customFormat="1" ht="111.65" customHeight="1">
      <c r="B63" s="42">
        <v>29</v>
      </c>
      <c r="C63" s="137" t="s">
        <v>208</v>
      </c>
      <c r="D63" s="137"/>
      <c r="E63" s="137"/>
      <c r="F63" s="138" t="s">
        <v>42</v>
      </c>
      <c r="G63" s="138"/>
      <c r="H63" s="43" t="s">
        <v>10</v>
      </c>
      <c r="I63" s="44"/>
      <c r="J63" s="45"/>
      <c r="K63" s="42"/>
    </row>
    <row r="64" spans="2:11" s="41" customFormat="1" ht="241.75" customHeight="1">
      <c r="B64" s="42">
        <v>30</v>
      </c>
      <c r="C64" s="137" t="s">
        <v>209</v>
      </c>
      <c r="D64" s="137"/>
      <c r="E64" s="137"/>
      <c r="F64" s="138" t="s">
        <v>43</v>
      </c>
      <c r="G64" s="138"/>
      <c r="H64" s="43" t="s">
        <v>23</v>
      </c>
      <c r="I64" s="44"/>
      <c r="J64" s="45"/>
      <c r="K64" s="42"/>
    </row>
    <row r="65" spans="2:11" s="41" customFormat="1" ht="249" customHeight="1">
      <c r="B65" s="42">
        <v>31</v>
      </c>
      <c r="C65" s="137" t="s">
        <v>129</v>
      </c>
      <c r="D65" s="137"/>
      <c r="E65" s="137"/>
      <c r="F65" s="138" t="s">
        <v>44</v>
      </c>
      <c r="G65" s="138"/>
      <c r="H65" s="43" t="s">
        <v>45</v>
      </c>
      <c r="I65" s="44"/>
      <c r="J65" s="45"/>
      <c r="K65" s="42"/>
    </row>
    <row r="66" spans="2:11" s="41" customFormat="1" ht="138" customHeight="1">
      <c r="B66" s="42">
        <v>32</v>
      </c>
      <c r="C66" s="137" t="s">
        <v>210</v>
      </c>
      <c r="D66" s="137"/>
      <c r="E66" s="137"/>
      <c r="F66" s="138" t="s">
        <v>46</v>
      </c>
      <c r="G66" s="138"/>
      <c r="H66" s="43" t="s">
        <v>47</v>
      </c>
      <c r="I66" s="44"/>
      <c r="J66" s="45"/>
      <c r="K66" s="42"/>
    </row>
    <row r="67" spans="2:11" s="41" customFormat="1" ht="166.75" customHeight="1">
      <c r="B67" s="42">
        <v>33</v>
      </c>
      <c r="C67" s="137" t="s">
        <v>211</v>
      </c>
      <c r="D67" s="137"/>
      <c r="E67" s="137"/>
      <c r="F67" s="138" t="s">
        <v>48</v>
      </c>
      <c r="G67" s="138"/>
      <c r="H67" s="43" t="s">
        <v>45</v>
      </c>
      <c r="I67" s="44"/>
      <c r="J67" s="45"/>
      <c r="K67" s="42"/>
    </row>
    <row r="68" spans="2:11" s="41" customFormat="1" ht="165" customHeight="1">
      <c r="B68" s="42">
        <v>34</v>
      </c>
      <c r="C68" s="137" t="s">
        <v>212</v>
      </c>
      <c r="D68" s="137"/>
      <c r="E68" s="137"/>
      <c r="F68" s="138" t="s">
        <v>49</v>
      </c>
      <c r="G68" s="138"/>
      <c r="H68" s="43" t="s">
        <v>21</v>
      </c>
      <c r="I68" s="42"/>
      <c r="J68" s="45"/>
      <c r="K68" s="42"/>
    </row>
    <row r="69" spans="2:11" s="41" customFormat="1" ht="409.5" customHeight="1">
      <c r="B69" s="42">
        <v>35</v>
      </c>
      <c r="C69" s="137" t="s">
        <v>213</v>
      </c>
      <c r="D69" s="137"/>
      <c r="E69" s="137"/>
      <c r="F69" s="138" t="s">
        <v>50</v>
      </c>
      <c r="G69" s="138"/>
      <c r="H69" s="43" t="s">
        <v>17</v>
      </c>
      <c r="I69" s="42"/>
      <c r="J69" s="45"/>
      <c r="K69" s="42"/>
    </row>
    <row r="70" spans="2:11" s="41" customFormat="1" ht="201" customHeight="1">
      <c r="B70" s="42">
        <v>36</v>
      </c>
      <c r="C70" s="137" t="s">
        <v>214</v>
      </c>
      <c r="D70" s="137"/>
      <c r="E70" s="137"/>
      <c r="F70" s="138" t="s">
        <v>51</v>
      </c>
      <c r="G70" s="138"/>
      <c r="H70" s="42" t="s">
        <v>14</v>
      </c>
      <c r="I70" s="42"/>
      <c r="J70" s="45"/>
      <c r="K70" s="42"/>
    </row>
    <row r="71" spans="2:11" s="41" customFormat="1" ht="201" customHeight="1">
      <c r="B71" s="42">
        <v>37</v>
      </c>
      <c r="C71" s="137" t="s">
        <v>215</v>
      </c>
      <c r="D71" s="137"/>
      <c r="E71" s="137"/>
      <c r="F71" s="138" t="s">
        <v>52</v>
      </c>
      <c r="G71" s="138"/>
      <c r="H71" s="42" t="s">
        <v>14</v>
      </c>
      <c r="I71" s="42"/>
      <c r="J71" s="45"/>
      <c r="K71" s="42"/>
    </row>
    <row r="72" spans="2:11" s="41" customFormat="1" ht="141" customHeight="1">
      <c r="B72" s="42">
        <v>38</v>
      </c>
      <c r="C72" s="137" t="s">
        <v>53</v>
      </c>
      <c r="D72" s="137"/>
      <c r="E72" s="137"/>
      <c r="F72" s="144" t="s">
        <v>54</v>
      </c>
      <c r="G72" s="144"/>
      <c r="H72" s="42" t="s">
        <v>14</v>
      </c>
      <c r="I72" s="39"/>
      <c r="J72" s="45"/>
      <c r="K72" s="42"/>
    </row>
    <row r="73" spans="2:11" s="41" customFormat="1" ht="228.65" customHeight="1">
      <c r="B73" s="42">
        <v>39</v>
      </c>
      <c r="C73" s="137" t="s">
        <v>55</v>
      </c>
      <c r="D73" s="137"/>
      <c r="E73" s="137"/>
      <c r="F73" s="144" t="s">
        <v>56</v>
      </c>
      <c r="G73" s="144"/>
      <c r="H73" s="42" t="s">
        <v>14</v>
      </c>
      <c r="I73" s="39"/>
      <c r="J73" s="45"/>
      <c r="K73" s="42"/>
    </row>
    <row r="74" spans="2:11" s="41" customFormat="1" ht="228.65" customHeight="1">
      <c r="B74" s="42">
        <v>40</v>
      </c>
      <c r="C74" s="145" t="s">
        <v>130</v>
      </c>
      <c r="D74" s="145"/>
      <c r="E74" s="145"/>
      <c r="F74" s="144" t="s">
        <v>58</v>
      </c>
      <c r="G74" s="144"/>
      <c r="H74" s="42" t="s">
        <v>59</v>
      </c>
      <c r="I74" s="39"/>
      <c r="J74" s="45"/>
      <c r="K74" s="42"/>
    </row>
    <row r="75" spans="2:11" s="41" customFormat="1" ht="228.65" customHeight="1">
      <c r="B75" s="42">
        <v>41</v>
      </c>
      <c r="C75" s="137" t="s">
        <v>60</v>
      </c>
      <c r="D75" s="137"/>
      <c r="E75" s="137"/>
      <c r="F75" s="138" t="s">
        <v>61</v>
      </c>
      <c r="G75" s="138"/>
      <c r="H75" s="32" t="s">
        <v>62</v>
      </c>
      <c r="I75" s="42"/>
      <c r="J75" s="45"/>
      <c r="K75" s="42"/>
    </row>
    <row r="76" spans="2:11" s="41" customFormat="1" ht="201" customHeight="1">
      <c r="B76" s="42">
        <v>42</v>
      </c>
      <c r="C76" s="145" t="s">
        <v>63</v>
      </c>
      <c r="D76" s="145"/>
      <c r="E76" s="145"/>
      <c r="F76" s="138" t="s">
        <v>64</v>
      </c>
      <c r="G76" s="138"/>
      <c r="H76" s="32" t="s">
        <v>62</v>
      </c>
      <c r="I76" s="42"/>
      <c r="J76" s="45"/>
      <c r="K76" s="42"/>
    </row>
    <row r="77" spans="2:11" s="41" customFormat="1" ht="145.65" customHeight="1">
      <c r="B77" s="42">
        <v>43</v>
      </c>
      <c r="C77" s="137" t="s">
        <v>131</v>
      </c>
      <c r="D77" s="137"/>
      <c r="E77" s="137"/>
      <c r="F77" s="138" t="s">
        <v>64</v>
      </c>
      <c r="G77" s="138"/>
      <c r="H77" s="32" t="s">
        <v>23</v>
      </c>
      <c r="I77" s="42"/>
      <c r="J77" s="45"/>
      <c r="K77" s="42"/>
    </row>
    <row r="78" spans="2:11" s="41" customFormat="1" ht="161.5" customHeight="1">
      <c r="B78" s="42">
        <v>44</v>
      </c>
      <c r="C78" s="137" t="s">
        <v>132</v>
      </c>
      <c r="D78" s="137"/>
      <c r="E78" s="137"/>
      <c r="F78" s="138" t="s">
        <v>67</v>
      </c>
      <c r="G78" s="138"/>
      <c r="H78" s="32" t="s">
        <v>14</v>
      </c>
      <c r="I78" s="42"/>
      <c r="J78" s="45"/>
      <c r="K78" s="42"/>
    </row>
    <row r="79" spans="2:11" s="41" customFormat="1" ht="161.5" customHeight="1">
      <c r="B79" s="42">
        <v>45</v>
      </c>
      <c r="C79" s="137" t="s">
        <v>72</v>
      </c>
      <c r="D79" s="137"/>
      <c r="E79" s="137"/>
      <c r="F79" s="138" t="s">
        <v>73</v>
      </c>
      <c r="G79" s="138"/>
      <c r="H79" s="32" t="s">
        <v>68</v>
      </c>
      <c r="I79" s="44">
        <f>+J111</f>
        <v>0</v>
      </c>
      <c r="J79" s="45"/>
      <c r="K79" s="42"/>
    </row>
    <row r="80" spans="2:11" s="41" customFormat="1" ht="136.4" customHeight="1">
      <c r="B80" s="42">
        <v>46</v>
      </c>
      <c r="C80" s="137" t="s">
        <v>133</v>
      </c>
      <c r="D80" s="137"/>
      <c r="E80" s="137"/>
      <c r="F80" s="138" t="s">
        <v>93</v>
      </c>
      <c r="G80" s="138"/>
      <c r="H80" s="32" t="s">
        <v>14</v>
      </c>
      <c r="I80" s="44">
        <v>0</v>
      </c>
      <c r="J80" s="45"/>
      <c r="K80" s="42"/>
    </row>
    <row r="81" spans="2:11" s="41" customFormat="1" ht="168" customHeight="1">
      <c r="B81" s="42">
        <v>47</v>
      </c>
      <c r="C81" s="137" t="s">
        <v>76</v>
      </c>
      <c r="D81" s="137"/>
      <c r="E81" s="137"/>
      <c r="F81" s="138" t="s">
        <v>77</v>
      </c>
      <c r="G81" s="138"/>
      <c r="H81" s="32" t="s">
        <v>59</v>
      </c>
      <c r="I81" s="44"/>
      <c r="J81" s="45"/>
      <c r="K81" s="42">
        <v>0</v>
      </c>
    </row>
    <row r="82" spans="2:11" s="41" customFormat="1" ht="176.4" customHeight="1">
      <c r="B82" s="42">
        <v>48</v>
      </c>
      <c r="C82" s="137" t="s">
        <v>134</v>
      </c>
      <c r="D82" s="137"/>
      <c r="E82" s="137"/>
      <c r="F82" s="146" t="s">
        <v>70</v>
      </c>
      <c r="G82" s="147"/>
      <c r="H82" s="31" t="s">
        <v>135</v>
      </c>
      <c r="I82" s="47"/>
      <c r="J82" s="47"/>
      <c r="K82" s="47"/>
    </row>
    <row r="83" spans="2:11" s="41" customFormat="1" ht="162.65" customHeight="1">
      <c r="B83" s="42">
        <v>49</v>
      </c>
      <c r="C83" s="145" t="s">
        <v>74</v>
      </c>
      <c r="D83" s="145"/>
      <c r="E83" s="145"/>
      <c r="F83" s="146" t="s">
        <v>136</v>
      </c>
      <c r="G83" s="147"/>
      <c r="H83" s="31" t="s">
        <v>12</v>
      </c>
      <c r="I83" s="31"/>
      <c r="J83" s="31"/>
      <c r="K83" s="31"/>
    </row>
    <row r="84" spans="2:11" s="41" customFormat="1" ht="196.4" customHeight="1">
      <c r="B84" s="42">
        <v>50</v>
      </c>
      <c r="C84" s="145" t="s">
        <v>82</v>
      </c>
      <c r="D84" s="145"/>
      <c r="E84" s="145"/>
      <c r="F84" s="146" t="s">
        <v>95</v>
      </c>
      <c r="G84" s="147"/>
      <c r="H84" s="31" t="s">
        <v>135</v>
      </c>
      <c r="I84" s="31"/>
      <c r="J84" s="31"/>
      <c r="K84" s="31"/>
    </row>
    <row r="85" spans="2:11" s="41" customFormat="1" ht="23">
      <c r="B85" s="149" t="s">
        <v>137</v>
      </c>
      <c r="C85" s="150"/>
      <c r="D85" s="151"/>
      <c r="E85" s="48" t="s">
        <v>138</v>
      </c>
      <c r="F85" s="48"/>
      <c r="G85" s="48" t="s">
        <v>139</v>
      </c>
      <c r="H85" s="48" t="s">
        <v>140</v>
      </c>
      <c r="I85" s="46" t="s">
        <v>141</v>
      </c>
      <c r="J85" s="48" t="s">
        <v>4</v>
      </c>
      <c r="K85" s="48" t="s">
        <v>3</v>
      </c>
    </row>
    <row r="86" spans="2:11" s="41" customFormat="1" ht="23">
      <c r="B86" s="46"/>
      <c r="C86" s="46"/>
      <c r="D86" s="46"/>
      <c r="E86" s="48"/>
      <c r="F86" s="48"/>
      <c r="G86" s="48"/>
      <c r="H86" s="48"/>
      <c r="I86" s="46"/>
      <c r="J86" s="48"/>
      <c r="K86" s="48"/>
    </row>
    <row r="87" spans="2:11" s="41" customFormat="1" ht="14.4" customHeight="1">
      <c r="B87" s="49"/>
      <c r="C87" s="46"/>
      <c r="D87" s="46"/>
      <c r="E87" s="48"/>
      <c r="F87" s="48"/>
      <c r="G87" s="48"/>
      <c r="H87" s="48"/>
      <c r="I87" s="46"/>
      <c r="J87" s="48"/>
      <c r="K87" s="48"/>
    </row>
    <row r="88" spans="2:11" s="41" customFormat="1" ht="23">
      <c r="B88" s="143" t="s">
        <v>142</v>
      </c>
      <c r="C88" s="143"/>
      <c r="D88" s="143"/>
      <c r="E88" s="143"/>
      <c r="F88" s="50"/>
      <c r="G88" s="50"/>
      <c r="H88" s="50"/>
      <c r="I88" s="43"/>
      <c r="J88" s="49"/>
      <c r="K88" s="48"/>
    </row>
    <row r="89" spans="2:11" s="41" customFormat="1" ht="23">
      <c r="B89" s="148" t="s">
        <v>120</v>
      </c>
      <c r="C89" s="148"/>
      <c r="D89" s="148"/>
      <c r="E89" s="46">
        <v>0</v>
      </c>
      <c r="F89" s="50"/>
      <c r="G89" s="43"/>
      <c r="H89" s="43"/>
      <c r="I89" s="51"/>
      <c r="J89" s="52">
        <f>I89*H89*G89*E89</f>
        <v>0</v>
      </c>
      <c r="K89" s="48"/>
    </row>
    <row r="90" spans="2:11" s="41" customFormat="1" ht="23">
      <c r="B90" s="152" t="s">
        <v>143</v>
      </c>
      <c r="C90" s="152"/>
      <c r="D90" s="152"/>
      <c r="E90" s="40"/>
      <c r="F90" s="50"/>
      <c r="G90" s="50"/>
      <c r="H90" s="50"/>
      <c r="I90" s="51"/>
      <c r="J90" s="52">
        <f>SUM(J89:J89)</f>
        <v>0</v>
      </c>
      <c r="K90" s="43" t="s">
        <v>17</v>
      </c>
    </row>
    <row r="91" spans="2:11" s="41" customFormat="1" ht="23">
      <c r="B91" s="43"/>
      <c r="C91" s="53"/>
      <c r="D91" s="43"/>
      <c r="E91" s="40"/>
      <c r="F91" s="50"/>
      <c r="G91" s="50"/>
      <c r="H91" s="50"/>
      <c r="I91" s="51"/>
      <c r="J91" s="43"/>
      <c r="K91" s="43"/>
    </row>
    <row r="92" spans="2:11" s="41" customFormat="1">
      <c r="B92" s="33"/>
      <c r="C92" s="32"/>
      <c r="D92" s="32"/>
      <c r="E92" s="34"/>
      <c r="F92" s="34"/>
      <c r="G92" s="34"/>
      <c r="H92" s="34"/>
      <c r="I92" s="32"/>
      <c r="J92" s="34"/>
      <c r="K92" s="33"/>
    </row>
    <row r="93" spans="2:11" s="41" customFormat="1">
      <c r="B93" s="155" t="s">
        <v>352</v>
      </c>
      <c r="C93" s="155"/>
      <c r="D93" s="155"/>
      <c r="E93" s="54"/>
      <c r="F93" s="54"/>
      <c r="G93" s="34"/>
      <c r="H93" s="34"/>
      <c r="I93" s="32"/>
      <c r="J93" s="34"/>
      <c r="K93" s="33"/>
    </row>
    <row r="94" spans="2:11" s="41" customFormat="1">
      <c r="B94" s="154" t="s">
        <v>144</v>
      </c>
      <c r="C94" s="154"/>
      <c r="D94" s="154"/>
      <c r="E94" s="55"/>
      <c r="F94" s="55"/>
      <c r="G94" s="34"/>
      <c r="H94" s="34"/>
      <c r="I94" s="32"/>
      <c r="J94" s="56">
        <f>+J21</f>
        <v>0</v>
      </c>
      <c r="K94" s="33"/>
    </row>
    <row r="95" spans="2:11" s="41" customFormat="1">
      <c r="B95" s="154" t="s">
        <v>145</v>
      </c>
      <c r="C95" s="154"/>
      <c r="D95" s="154"/>
      <c r="E95" s="55"/>
      <c r="F95" s="55"/>
      <c r="G95" s="34"/>
      <c r="H95" s="34"/>
      <c r="I95" s="32"/>
      <c r="J95" s="56">
        <f>+J94*0.1</f>
        <v>0</v>
      </c>
      <c r="K95" s="33"/>
    </row>
    <row r="96" spans="2:11" s="41" customFormat="1">
      <c r="B96" s="153" t="s">
        <v>143</v>
      </c>
      <c r="C96" s="153"/>
      <c r="D96" s="153"/>
      <c r="E96" s="55"/>
      <c r="F96" s="55"/>
      <c r="G96" s="34"/>
      <c r="H96" s="34"/>
      <c r="I96" s="32"/>
      <c r="J96" s="56">
        <f>SUM(J94:J95)</f>
        <v>0</v>
      </c>
      <c r="K96" s="32"/>
    </row>
    <row r="97" spans="1:30" s="41" customFormat="1">
      <c r="B97" s="153" t="s">
        <v>143</v>
      </c>
      <c r="C97" s="153"/>
      <c r="D97" s="153"/>
      <c r="E97" s="55"/>
      <c r="F97" s="55"/>
      <c r="G97" s="34"/>
      <c r="H97" s="34"/>
      <c r="I97" s="32"/>
      <c r="J97" s="56">
        <f>ROUND(J96,0)</f>
        <v>0</v>
      </c>
      <c r="K97" s="32" t="s">
        <v>10</v>
      </c>
    </row>
    <row r="98" spans="1:30" s="41" customFormat="1">
      <c r="B98" s="155"/>
      <c r="C98" s="155"/>
      <c r="D98" s="155"/>
      <c r="E98" s="24"/>
      <c r="F98" s="34"/>
      <c r="G98" s="34"/>
      <c r="H98" s="34"/>
      <c r="I98" s="39"/>
      <c r="J98" s="32"/>
      <c r="K98" s="32"/>
    </row>
    <row r="99" spans="1:30" s="41" customFormat="1">
      <c r="B99" s="155" t="s">
        <v>351</v>
      </c>
      <c r="C99" s="155"/>
      <c r="D99" s="155"/>
      <c r="E99" s="54"/>
      <c r="F99" s="54"/>
      <c r="G99" s="34"/>
      <c r="H99" s="34"/>
      <c r="I99" s="32"/>
      <c r="J99" s="34"/>
      <c r="K99" s="33"/>
    </row>
    <row r="100" spans="1:30" s="41" customFormat="1">
      <c r="B100" s="154" t="s">
        <v>144</v>
      </c>
      <c r="C100" s="154"/>
      <c r="D100" s="154"/>
      <c r="E100" s="55"/>
      <c r="F100" s="55"/>
      <c r="G100" s="34"/>
      <c r="H100" s="34"/>
      <c r="I100" s="32"/>
      <c r="J100" s="56">
        <f>+J22</f>
        <v>0</v>
      </c>
      <c r="K100" s="33"/>
    </row>
    <row r="101" spans="1:30" s="41" customFormat="1">
      <c r="B101" s="154" t="s">
        <v>145</v>
      </c>
      <c r="C101" s="154"/>
      <c r="D101" s="154"/>
      <c r="E101" s="55"/>
      <c r="F101" s="55"/>
      <c r="G101" s="34"/>
      <c r="H101" s="34"/>
      <c r="I101" s="32"/>
      <c r="J101" s="56">
        <f>+J100*0.1</f>
        <v>0</v>
      </c>
      <c r="K101" s="33"/>
    </row>
    <row r="102" spans="1:30" s="41" customFormat="1">
      <c r="B102" s="153" t="s">
        <v>143</v>
      </c>
      <c r="C102" s="153"/>
      <c r="D102" s="153"/>
      <c r="E102" s="55"/>
      <c r="F102" s="55"/>
      <c r="G102" s="34"/>
      <c r="H102" s="34"/>
      <c r="I102" s="32"/>
      <c r="J102" s="56">
        <f>SUM(J100:J101)</f>
        <v>0</v>
      </c>
      <c r="K102" s="32"/>
    </row>
    <row r="103" spans="1:30" s="41" customFormat="1">
      <c r="B103" s="153" t="s">
        <v>143</v>
      </c>
      <c r="C103" s="153"/>
      <c r="D103" s="153"/>
      <c r="E103" s="55"/>
      <c r="F103" s="55"/>
      <c r="G103" s="34"/>
      <c r="H103" s="34"/>
      <c r="I103" s="32"/>
      <c r="J103" s="56">
        <f>ROUND(J102,0)</f>
        <v>0</v>
      </c>
      <c r="K103" s="32" t="s">
        <v>10</v>
      </c>
    </row>
    <row r="104" spans="1:30" s="41" customFormat="1">
      <c r="B104" s="154"/>
      <c r="C104" s="154"/>
      <c r="D104" s="154"/>
      <c r="E104" s="24"/>
      <c r="F104" s="24"/>
      <c r="G104" s="34"/>
      <c r="H104" s="34"/>
      <c r="I104" s="32"/>
      <c r="J104" s="56"/>
    </row>
    <row r="105" spans="1:30" s="41" customFormat="1">
      <c r="B105" s="154"/>
      <c r="C105" s="154"/>
      <c r="D105" s="154"/>
      <c r="E105" s="24"/>
      <c r="F105" s="24"/>
      <c r="G105" s="141"/>
      <c r="H105" s="141"/>
      <c r="I105" s="141"/>
      <c r="J105" s="56"/>
      <c r="K105" s="33"/>
    </row>
    <row r="106" spans="1:30" s="41" customFormat="1">
      <c r="B106" s="154"/>
      <c r="C106" s="154"/>
      <c r="D106" s="154"/>
      <c r="E106" s="54"/>
      <c r="F106" s="54"/>
      <c r="G106" s="54"/>
      <c r="H106" s="34"/>
      <c r="I106" s="32"/>
      <c r="J106" s="56"/>
      <c r="K106" s="33"/>
    </row>
    <row r="107" spans="1:30">
      <c r="B107" s="33"/>
      <c r="C107" s="32"/>
      <c r="D107" s="32"/>
      <c r="E107" s="34"/>
      <c r="F107" s="34"/>
      <c r="G107" s="34"/>
      <c r="H107" s="34"/>
      <c r="I107" s="32"/>
      <c r="J107" s="34"/>
      <c r="K107" s="34"/>
    </row>
    <row r="108" spans="1:30">
      <c r="B108" s="155"/>
      <c r="C108" s="155"/>
      <c r="D108" s="155"/>
      <c r="E108" s="24"/>
      <c r="F108" s="24"/>
      <c r="G108" s="34"/>
      <c r="H108" s="34"/>
      <c r="I108" s="32"/>
      <c r="J108" s="34"/>
      <c r="K108" s="34"/>
    </row>
    <row r="109" spans="1:30">
      <c r="B109" s="154"/>
      <c r="C109" s="154"/>
      <c r="D109" s="154"/>
      <c r="E109" s="24"/>
      <c r="F109" s="24"/>
      <c r="G109" s="141"/>
      <c r="H109" s="141"/>
      <c r="I109" s="141"/>
      <c r="J109" s="56"/>
      <c r="K109" s="32"/>
    </row>
    <row r="110" spans="1:30" s="34" customFormat="1">
      <c r="A110" s="58"/>
      <c r="B110" s="33"/>
      <c r="C110" s="32"/>
      <c r="D110" s="32"/>
      <c r="I110" s="32"/>
      <c r="J110" s="56"/>
      <c r="L110" s="23"/>
      <c r="M110" s="23"/>
      <c r="N110" s="23"/>
      <c r="O110" s="23"/>
      <c r="P110" s="23"/>
      <c r="Q110" s="23"/>
      <c r="R110" s="23"/>
      <c r="S110" s="23"/>
      <c r="T110" s="23"/>
      <c r="U110" s="23"/>
      <c r="V110" s="23"/>
      <c r="W110" s="23"/>
      <c r="X110" s="23"/>
      <c r="Y110" s="23"/>
      <c r="Z110" s="23"/>
      <c r="AA110" s="23"/>
      <c r="AB110" s="23"/>
      <c r="AC110" s="23"/>
      <c r="AD110" s="23"/>
    </row>
    <row r="111" spans="1:30" s="34" customFormat="1">
      <c r="A111" s="58"/>
      <c r="B111" s="33"/>
      <c r="C111" s="32"/>
      <c r="D111" s="32"/>
      <c r="I111" s="32"/>
      <c r="J111" s="56"/>
      <c r="K111" s="32"/>
      <c r="L111" s="23"/>
      <c r="M111" s="23"/>
      <c r="N111" s="23"/>
      <c r="O111" s="23"/>
      <c r="P111" s="23"/>
      <c r="Q111" s="23"/>
      <c r="R111" s="23"/>
      <c r="S111" s="23"/>
      <c r="T111" s="23"/>
      <c r="U111" s="23"/>
      <c r="V111" s="23"/>
      <c r="W111" s="23"/>
      <c r="X111" s="23"/>
      <c r="Y111" s="23"/>
      <c r="Z111" s="23"/>
      <c r="AA111" s="23"/>
      <c r="AB111" s="23"/>
      <c r="AC111" s="23"/>
      <c r="AD111" s="23"/>
    </row>
    <row r="112" spans="1:30">
      <c r="J112" s="56"/>
    </row>
  </sheetData>
  <mergeCells count="137">
    <mergeCell ref="B109:D109"/>
    <mergeCell ref="G109:I109"/>
    <mergeCell ref="B103:D103"/>
    <mergeCell ref="B104:D104"/>
    <mergeCell ref="B105:D105"/>
    <mergeCell ref="G105:I105"/>
    <mergeCell ref="B106:D106"/>
    <mergeCell ref="B108:D108"/>
    <mergeCell ref="B97:D97"/>
    <mergeCell ref="B98:D98"/>
    <mergeCell ref="B99:D99"/>
    <mergeCell ref="B100:D100"/>
    <mergeCell ref="B101:D101"/>
    <mergeCell ref="B102:D102"/>
    <mergeCell ref="B89:D89"/>
    <mergeCell ref="B90:D90"/>
    <mergeCell ref="B93:D93"/>
    <mergeCell ref="B94:D94"/>
    <mergeCell ref="B95:D95"/>
    <mergeCell ref="B96:D96"/>
    <mergeCell ref="C83:E83"/>
    <mergeCell ref="F83:G83"/>
    <mergeCell ref="C84:E84"/>
    <mergeCell ref="F84:G84"/>
    <mergeCell ref="B85:D85"/>
    <mergeCell ref="B88:E88"/>
    <mergeCell ref="C80:E80"/>
    <mergeCell ref="F80:G80"/>
    <mergeCell ref="C81:E81"/>
    <mergeCell ref="F81:G81"/>
    <mergeCell ref="C82:E82"/>
    <mergeCell ref="F82:G82"/>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8:E38"/>
    <mergeCell ref="F38:G38"/>
    <mergeCell ref="C39:E39"/>
    <mergeCell ref="F39:G39"/>
    <mergeCell ref="C40:E40"/>
    <mergeCell ref="F40:G40"/>
    <mergeCell ref="C35:E35"/>
    <mergeCell ref="F35:G35"/>
    <mergeCell ref="C36:E36"/>
    <mergeCell ref="F36:G36"/>
    <mergeCell ref="C37:E37"/>
    <mergeCell ref="F37:G37"/>
    <mergeCell ref="B15:K15"/>
    <mergeCell ref="C25:D25"/>
    <mergeCell ref="C26:D26"/>
    <mergeCell ref="C27:D27"/>
    <mergeCell ref="B32:J32"/>
    <mergeCell ref="C34:E34"/>
    <mergeCell ref="F34:G34"/>
    <mergeCell ref="E9:K9"/>
    <mergeCell ref="B13:B14"/>
    <mergeCell ref="C13:C14"/>
    <mergeCell ref="D13:D14"/>
    <mergeCell ref="E13:E14"/>
    <mergeCell ref="G13:I13"/>
    <mergeCell ref="J13:J14"/>
    <mergeCell ref="K13:K14"/>
  </mergeCells>
  <pageMargins left="0.7" right="0.7" top="0.75" bottom="0.75" header="0.3" footer="0.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AB8606-4164-4CA7-A2E8-2632516FADEE}">
  <sheetPr>
    <tabColor rgb="FFFFFF00"/>
  </sheetPr>
  <dimension ref="A2:AD112"/>
  <sheetViews>
    <sheetView zoomScale="59" workbookViewId="0">
      <selection activeCell="J16" sqref="J16:K16"/>
    </sheetView>
  </sheetViews>
  <sheetFormatPr defaultColWidth="8.90625" defaultRowHeight="21.5"/>
  <cols>
    <col min="1" max="1" width="8.90625" style="23"/>
    <col min="2" max="2" width="29.90625" style="22" customWidth="1"/>
    <col min="3" max="3" width="21.90625" style="21" customWidth="1"/>
    <col min="4" max="4" width="23.453125" style="21" customWidth="1"/>
    <col min="5" max="5" width="47.08984375" style="23" customWidth="1"/>
    <col min="6" max="6" width="14.90625" style="23" customWidth="1"/>
    <col min="7" max="7" width="12.90625" style="23" customWidth="1"/>
    <col min="8" max="8" width="13.54296875" style="23" customWidth="1"/>
    <col min="9" max="9" width="14.90625" style="23" customWidth="1"/>
    <col min="10" max="10" width="19.90625" style="23" customWidth="1"/>
    <col min="11" max="11" width="35" style="22" customWidth="1"/>
    <col min="12" max="16384" width="8.90625" style="23"/>
  </cols>
  <sheetData>
    <row r="2" spans="2:11" ht="42" customHeight="1">
      <c r="B2" s="24" t="s">
        <v>99</v>
      </c>
      <c r="C2" s="36" t="s">
        <v>251</v>
      </c>
    </row>
    <row r="3" spans="2:11" ht="21" customHeight="1">
      <c r="B3" s="24" t="s">
        <v>100</v>
      </c>
      <c r="C3" s="25"/>
      <c r="E3" s="23" t="s">
        <v>276</v>
      </c>
      <c r="F3" s="23">
        <f>1*12</f>
        <v>12</v>
      </c>
    </row>
    <row r="4" spans="2:11" ht="21" customHeight="1">
      <c r="B4" s="24" t="s">
        <v>101</v>
      </c>
      <c r="C4" s="32" t="s">
        <v>349</v>
      </c>
      <c r="E4" s="23" t="s">
        <v>334</v>
      </c>
    </row>
    <row r="5" spans="2:11" ht="21" customHeight="1">
      <c r="B5" s="24" t="s">
        <v>102</v>
      </c>
      <c r="C5" s="25" t="s">
        <v>357</v>
      </c>
    </row>
    <row r="6" spans="2:11" ht="21" customHeight="1">
      <c r="B6" s="24" t="s">
        <v>103</v>
      </c>
      <c r="C6" s="25"/>
    </row>
    <row r="7" spans="2:11" ht="21" customHeight="1">
      <c r="B7" s="24" t="s">
        <v>104</v>
      </c>
      <c r="C7" s="25">
        <v>1</v>
      </c>
    </row>
    <row r="8" spans="2:11" ht="21" customHeight="1">
      <c r="B8" s="24" t="s">
        <v>105</v>
      </c>
      <c r="C8" s="25" t="s">
        <v>317</v>
      </c>
    </row>
    <row r="9" spans="2:11" ht="41.4" customHeight="1">
      <c r="B9" s="26" t="s">
        <v>106</v>
      </c>
      <c r="C9" s="25">
        <f>C7+1</f>
        <v>2</v>
      </c>
      <c r="E9" s="135"/>
      <c r="F9" s="135"/>
      <c r="G9" s="135"/>
      <c r="H9" s="135"/>
      <c r="I9" s="135"/>
      <c r="J9" s="135"/>
      <c r="K9" s="135"/>
    </row>
    <row r="10" spans="2:11" ht="21" customHeight="1">
      <c r="B10" s="24" t="s">
        <v>107</v>
      </c>
      <c r="C10" s="25" t="s">
        <v>217</v>
      </c>
      <c r="J10" s="27"/>
    </row>
    <row r="11" spans="2:11" ht="21" customHeight="1">
      <c r="B11" s="24" t="s">
        <v>108</v>
      </c>
      <c r="C11" s="25" t="s">
        <v>218</v>
      </c>
    </row>
    <row r="12" spans="2:11">
      <c r="B12" s="28"/>
      <c r="C12" s="29"/>
    </row>
    <row r="13" spans="2:11" ht="15" customHeight="1">
      <c r="B13" s="136" t="s">
        <v>109</v>
      </c>
      <c r="C13" s="136" t="s">
        <v>110</v>
      </c>
      <c r="D13" s="136" t="s">
        <v>111</v>
      </c>
      <c r="E13" s="136" t="s">
        <v>112</v>
      </c>
      <c r="F13" s="30"/>
      <c r="G13" s="136" t="s">
        <v>113</v>
      </c>
      <c r="H13" s="136"/>
      <c r="I13" s="136"/>
      <c r="J13" s="136" t="s">
        <v>114</v>
      </c>
      <c r="K13" s="136" t="s">
        <v>115</v>
      </c>
    </row>
    <row r="14" spans="2:11" ht="15" customHeight="1">
      <c r="B14" s="136"/>
      <c r="C14" s="136"/>
      <c r="D14" s="136"/>
      <c r="E14" s="136"/>
      <c r="F14" s="30" t="s">
        <v>116</v>
      </c>
      <c r="G14" s="30" t="s">
        <v>117</v>
      </c>
      <c r="H14" s="30" t="s">
        <v>118</v>
      </c>
      <c r="I14" s="30" t="s">
        <v>119</v>
      </c>
      <c r="J14" s="136"/>
      <c r="K14" s="136"/>
    </row>
    <row r="15" spans="2:11" ht="18.649999999999999" customHeight="1">
      <c r="B15" s="132" t="s">
        <v>120</v>
      </c>
      <c r="C15" s="132"/>
      <c r="D15" s="132"/>
      <c r="E15" s="132"/>
      <c r="F15" s="132"/>
      <c r="G15" s="132"/>
      <c r="H15" s="132"/>
      <c r="I15" s="132"/>
      <c r="J15" s="132"/>
      <c r="K15" s="132"/>
    </row>
    <row r="16" spans="2:11">
      <c r="B16" s="31" t="s">
        <v>225</v>
      </c>
      <c r="C16" s="32" t="s">
        <v>245</v>
      </c>
      <c r="D16" s="32" t="s">
        <v>228</v>
      </c>
      <c r="E16" s="32"/>
      <c r="F16" s="32">
        <v>2</v>
      </c>
      <c r="G16" s="32">
        <v>12.5</v>
      </c>
      <c r="H16" s="32">
        <v>3.5</v>
      </c>
      <c r="I16" s="33"/>
      <c r="J16" s="32"/>
      <c r="K16" s="32"/>
    </row>
    <row r="17" spans="2:11">
      <c r="B17" s="33"/>
      <c r="C17" s="32"/>
      <c r="D17" s="32"/>
      <c r="E17" s="34"/>
      <c r="F17" s="32"/>
      <c r="G17" s="32"/>
      <c r="H17" s="34"/>
      <c r="I17" s="34"/>
      <c r="J17" s="32"/>
      <c r="K17" s="33"/>
    </row>
    <row r="18" spans="2:11">
      <c r="B18" s="33"/>
      <c r="C18" s="32"/>
      <c r="D18" s="32"/>
      <c r="E18" s="34"/>
      <c r="F18" s="32"/>
      <c r="G18" s="32"/>
      <c r="H18" s="34"/>
      <c r="I18" s="34"/>
      <c r="J18" s="32"/>
      <c r="K18" s="33"/>
    </row>
    <row r="19" spans="2:11">
      <c r="B19" s="33"/>
      <c r="C19" s="32"/>
      <c r="D19" s="32"/>
      <c r="E19" s="34"/>
      <c r="F19" s="32"/>
      <c r="G19" s="32"/>
      <c r="H19" s="34"/>
      <c r="I19" s="34"/>
      <c r="J19" s="32"/>
      <c r="K19" s="33"/>
    </row>
    <row r="20" spans="2:11" ht="22.5" customHeight="1">
      <c r="B20" s="35" t="s">
        <v>121</v>
      </c>
      <c r="C20" s="25"/>
      <c r="D20" s="25"/>
      <c r="E20" s="36"/>
      <c r="F20" s="36"/>
      <c r="G20" s="37"/>
      <c r="H20" s="34"/>
      <c r="I20" s="30"/>
      <c r="J20" s="38"/>
      <c r="K20" s="33"/>
    </row>
    <row r="21" spans="2:11" ht="22.5" customHeight="1">
      <c r="B21" s="35"/>
      <c r="C21" s="36" t="s">
        <v>225</v>
      </c>
      <c r="D21" s="31"/>
      <c r="E21" s="36"/>
      <c r="F21" s="36"/>
      <c r="G21" s="37"/>
      <c r="H21" s="34"/>
      <c r="I21" s="25" t="s">
        <v>21</v>
      </c>
      <c r="J21" s="38">
        <f>+J16</f>
        <v>0</v>
      </c>
      <c r="K21" s="33"/>
    </row>
    <row r="22" spans="2:11" ht="22.5" customHeight="1">
      <c r="B22" s="35"/>
      <c r="C22" s="78"/>
      <c r="D22" s="33"/>
      <c r="E22" s="31"/>
      <c r="F22" s="31"/>
      <c r="G22" s="32"/>
      <c r="H22" s="32"/>
      <c r="I22" s="25"/>
      <c r="J22" s="38"/>
      <c r="K22" s="33"/>
    </row>
    <row r="23" spans="2:11" ht="22.5" customHeight="1">
      <c r="B23" s="35"/>
      <c r="C23" s="78"/>
      <c r="D23" s="33"/>
      <c r="E23" s="31"/>
      <c r="F23" s="31"/>
      <c r="G23" s="32"/>
      <c r="H23" s="32"/>
      <c r="I23" s="25"/>
      <c r="J23" s="38"/>
      <c r="K23" s="33"/>
    </row>
    <row r="24" spans="2:11" ht="22.5" customHeight="1">
      <c r="B24" s="35"/>
      <c r="C24" s="78"/>
      <c r="D24" s="33"/>
      <c r="E24" s="31"/>
      <c r="F24" s="31"/>
      <c r="G24" s="32"/>
      <c r="H24" s="32"/>
      <c r="I24" s="25"/>
      <c r="J24" s="38"/>
      <c r="K24" s="33"/>
    </row>
    <row r="25" spans="2:11" ht="22.5" customHeight="1">
      <c r="B25" s="35"/>
      <c r="C25" s="139"/>
      <c r="D25" s="139"/>
      <c r="E25" s="31"/>
      <c r="F25" s="31"/>
      <c r="G25" s="32"/>
      <c r="H25" s="32"/>
      <c r="I25" s="25"/>
      <c r="J25" s="38"/>
      <c r="K25" s="33"/>
    </row>
    <row r="26" spans="2:11" ht="22.5" customHeight="1">
      <c r="B26" s="35"/>
      <c r="C26" s="134"/>
      <c r="D26" s="134"/>
      <c r="E26" s="31"/>
      <c r="F26" s="31"/>
      <c r="G26" s="32"/>
      <c r="H26" s="32"/>
      <c r="I26" s="25"/>
      <c r="J26" s="38"/>
      <c r="K26" s="33"/>
    </row>
    <row r="27" spans="2:11" ht="22.5" customHeight="1">
      <c r="B27" s="33"/>
      <c r="C27" s="141"/>
      <c r="D27" s="141"/>
      <c r="E27" s="34"/>
      <c r="F27" s="34"/>
      <c r="G27" s="34"/>
      <c r="H27" s="34"/>
      <c r="I27" s="34"/>
      <c r="J27" s="38"/>
      <c r="K27" s="33"/>
    </row>
    <row r="28" spans="2:11" ht="21.65" customHeight="1">
      <c r="B28" s="33"/>
      <c r="C28" s="34"/>
      <c r="D28" s="34"/>
      <c r="E28" s="34"/>
      <c r="F28" s="34"/>
      <c r="G28" s="34"/>
      <c r="H28" s="34"/>
      <c r="I28" s="34"/>
      <c r="J28" s="38"/>
      <c r="K28" s="39"/>
    </row>
    <row r="29" spans="2:11" ht="21.65" customHeight="1">
      <c r="B29" s="31"/>
      <c r="C29" s="34"/>
      <c r="D29" s="34"/>
      <c r="E29" s="34"/>
      <c r="F29" s="34"/>
      <c r="G29" s="34"/>
      <c r="H29" s="34"/>
      <c r="I29" s="34"/>
      <c r="J29" s="38"/>
      <c r="K29" s="39"/>
    </row>
    <row r="30" spans="2:11">
      <c r="B30" s="31"/>
      <c r="C30" s="31"/>
      <c r="D30" s="31"/>
      <c r="E30" s="31"/>
      <c r="F30" s="31"/>
      <c r="G30" s="34"/>
      <c r="H30" s="34"/>
      <c r="I30" s="34"/>
      <c r="J30" s="39"/>
      <c r="K30" s="33"/>
    </row>
    <row r="31" spans="2:11">
      <c r="B31" s="33"/>
      <c r="C31" s="32"/>
      <c r="D31" s="32"/>
      <c r="E31" s="34"/>
      <c r="F31" s="34"/>
      <c r="G31" s="34"/>
      <c r="H31" s="34"/>
      <c r="I31" s="34"/>
      <c r="J31" s="34"/>
      <c r="K31" s="33"/>
    </row>
    <row r="32" spans="2:11" ht="23">
      <c r="B32" s="142" t="s">
        <v>122</v>
      </c>
      <c r="C32" s="142"/>
      <c r="D32" s="142"/>
      <c r="E32" s="142"/>
      <c r="F32" s="142"/>
      <c r="G32" s="142"/>
      <c r="H32" s="142"/>
      <c r="I32" s="142"/>
      <c r="J32" s="142"/>
      <c r="K32" s="33"/>
    </row>
    <row r="33" spans="2:11">
      <c r="B33" s="32"/>
      <c r="C33" s="32"/>
      <c r="D33" s="32"/>
      <c r="E33" s="34"/>
      <c r="F33" s="34"/>
      <c r="G33" s="34"/>
      <c r="H33" s="34"/>
      <c r="I33" s="34"/>
      <c r="J33" s="34"/>
      <c r="K33" s="33"/>
    </row>
    <row r="34" spans="2:11" s="41" customFormat="1" ht="29.15" customHeight="1">
      <c r="B34" s="36" t="s">
        <v>0</v>
      </c>
      <c r="C34" s="140" t="s">
        <v>1</v>
      </c>
      <c r="D34" s="140"/>
      <c r="E34" s="140"/>
      <c r="F34" s="140" t="s">
        <v>2</v>
      </c>
      <c r="G34" s="140"/>
      <c r="H34" s="25" t="s">
        <v>3</v>
      </c>
      <c r="I34" s="25" t="s">
        <v>4</v>
      </c>
      <c r="J34" s="25" t="s">
        <v>123</v>
      </c>
      <c r="K34" s="25" t="s">
        <v>124</v>
      </c>
    </row>
    <row r="35" spans="2:11" s="41" customFormat="1" ht="162" customHeight="1">
      <c r="B35" s="42">
        <v>1</v>
      </c>
      <c r="C35" s="137" t="s">
        <v>183</v>
      </c>
      <c r="D35" s="137"/>
      <c r="E35" s="137"/>
      <c r="F35" s="138" t="s">
        <v>7</v>
      </c>
      <c r="G35" s="138"/>
      <c r="H35" s="43" t="s">
        <v>125</v>
      </c>
      <c r="I35" s="44">
        <v>1</v>
      </c>
      <c r="J35" s="45"/>
      <c r="K35" s="42"/>
    </row>
    <row r="36" spans="2:11" s="41" customFormat="1" ht="209.5" customHeight="1">
      <c r="B36" s="42">
        <v>2</v>
      </c>
      <c r="C36" s="137" t="s">
        <v>184</v>
      </c>
      <c r="D36" s="137"/>
      <c r="E36" s="137"/>
      <c r="F36" s="138" t="s">
        <v>9</v>
      </c>
      <c r="G36" s="138"/>
      <c r="H36" s="42" t="s">
        <v>10</v>
      </c>
      <c r="I36" s="42"/>
      <c r="J36" s="45"/>
      <c r="K36" s="42"/>
    </row>
    <row r="37" spans="2:11" s="41" customFormat="1" ht="236.5" customHeight="1">
      <c r="B37" s="42">
        <v>3</v>
      </c>
      <c r="C37" s="137" t="s">
        <v>185</v>
      </c>
      <c r="D37" s="137"/>
      <c r="E37" s="137"/>
      <c r="F37" s="138" t="s">
        <v>11</v>
      </c>
      <c r="G37" s="138"/>
      <c r="H37" s="42" t="s">
        <v>12</v>
      </c>
      <c r="I37" s="42"/>
      <c r="J37" s="45"/>
      <c r="K37" s="42"/>
    </row>
    <row r="38" spans="2:11" s="41" customFormat="1" ht="195" customHeight="1">
      <c r="B38" s="42">
        <v>4</v>
      </c>
      <c r="C38" s="137" t="s">
        <v>186</v>
      </c>
      <c r="D38" s="137"/>
      <c r="E38" s="137"/>
      <c r="F38" s="138" t="s">
        <v>13</v>
      </c>
      <c r="G38" s="138"/>
      <c r="H38" s="42" t="s">
        <v>14</v>
      </c>
      <c r="I38" s="42"/>
      <c r="J38" s="45"/>
      <c r="K38" s="42"/>
    </row>
    <row r="39" spans="2:11" s="41" customFormat="1" ht="88.4" customHeight="1">
      <c r="B39" s="42">
        <v>5</v>
      </c>
      <c r="C39" s="137" t="s">
        <v>187</v>
      </c>
      <c r="D39" s="137"/>
      <c r="E39" s="137"/>
      <c r="F39" s="138" t="s">
        <v>15</v>
      </c>
      <c r="G39" s="138"/>
      <c r="H39" s="42" t="s">
        <v>10</v>
      </c>
      <c r="I39" s="44">
        <v>0</v>
      </c>
      <c r="J39" s="45"/>
      <c r="K39" s="42"/>
    </row>
    <row r="40" spans="2:11" s="41" customFormat="1" ht="272.5" customHeight="1">
      <c r="B40" s="42">
        <v>6</v>
      </c>
      <c r="C40" s="137" t="s">
        <v>188</v>
      </c>
      <c r="D40" s="137"/>
      <c r="E40" s="137"/>
      <c r="F40" s="138" t="s">
        <v>16</v>
      </c>
      <c r="G40" s="138"/>
      <c r="H40" s="43" t="s">
        <v>17</v>
      </c>
      <c r="I40" s="44"/>
      <c r="J40" s="45"/>
      <c r="K40" s="42"/>
    </row>
    <row r="41" spans="2:11" s="41" customFormat="1" ht="192" customHeight="1">
      <c r="B41" s="42">
        <v>7</v>
      </c>
      <c r="C41" s="137" t="s">
        <v>189</v>
      </c>
      <c r="D41" s="137"/>
      <c r="E41" s="137"/>
      <c r="F41" s="138" t="s">
        <v>18</v>
      </c>
      <c r="G41" s="138"/>
      <c r="H41" s="43" t="s">
        <v>19</v>
      </c>
      <c r="I41" s="42"/>
      <c r="J41" s="45"/>
      <c r="K41" s="42"/>
    </row>
    <row r="42" spans="2:11" s="41" customFormat="1" ht="232.75" customHeight="1">
      <c r="B42" s="42">
        <v>8</v>
      </c>
      <c r="C42" s="137" t="s">
        <v>190</v>
      </c>
      <c r="D42" s="137"/>
      <c r="E42" s="137"/>
      <c r="F42" s="138" t="s">
        <v>182</v>
      </c>
      <c r="G42" s="138"/>
      <c r="H42" s="43" t="s">
        <v>21</v>
      </c>
      <c r="I42" s="42"/>
      <c r="J42" s="45"/>
      <c r="K42" s="42"/>
    </row>
    <row r="43" spans="2:11" s="41" customFormat="1" ht="292.5" customHeight="1">
      <c r="B43" s="42">
        <v>9</v>
      </c>
      <c r="C43" s="137" t="s">
        <v>191</v>
      </c>
      <c r="D43" s="137"/>
      <c r="E43" s="137"/>
      <c r="F43" s="138" t="s">
        <v>22</v>
      </c>
      <c r="G43" s="138"/>
      <c r="H43" s="43" t="s">
        <v>23</v>
      </c>
      <c r="I43" s="42"/>
      <c r="J43" s="45"/>
      <c r="K43" s="42"/>
    </row>
    <row r="44" spans="2:11" s="41" customFormat="1" ht="262.64999999999998" customHeight="1">
      <c r="B44" s="42">
        <v>10</v>
      </c>
      <c r="C44" s="137" t="s">
        <v>192</v>
      </c>
      <c r="D44" s="137"/>
      <c r="E44" s="137"/>
      <c r="F44" s="138" t="s">
        <v>24</v>
      </c>
      <c r="G44" s="138"/>
      <c r="H44" s="43" t="s">
        <v>23</v>
      </c>
      <c r="I44" s="42"/>
      <c r="J44" s="45"/>
      <c r="K44" s="42"/>
    </row>
    <row r="45" spans="2:11" s="41" customFormat="1" ht="249" customHeight="1">
      <c r="B45" s="42">
        <v>11</v>
      </c>
      <c r="C45" s="137" t="s">
        <v>193</v>
      </c>
      <c r="D45" s="137"/>
      <c r="E45" s="137"/>
      <c r="F45" s="138" t="s">
        <v>25</v>
      </c>
      <c r="G45" s="138"/>
      <c r="H45" s="43" t="s">
        <v>23</v>
      </c>
      <c r="I45" s="42"/>
      <c r="J45" s="45"/>
      <c r="K45" s="42"/>
    </row>
    <row r="46" spans="2:11" s="41" customFormat="1" ht="145.65" customHeight="1">
      <c r="B46" s="42">
        <v>12</v>
      </c>
      <c r="C46" s="137" t="s">
        <v>194</v>
      </c>
      <c r="D46" s="137"/>
      <c r="E46" s="137"/>
      <c r="F46" s="138" t="s">
        <v>26</v>
      </c>
      <c r="G46" s="138"/>
      <c r="H46" s="43" t="s">
        <v>23</v>
      </c>
      <c r="I46" s="42"/>
      <c r="J46" s="45"/>
      <c r="K46" s="42"/>
    </row>
    <row r="47" spans="2:11" s="41" customFormat="1" ht="282.64999999999998" customHeight="1">
      <c r="B47" s="42">
        <v>13</v>
      </c>
      <c r="C47" s="137" t="s">
        <v>195</v>
      </c>
      <c r="D47" s="137"/>
      <c r="E47" s="137"/>
      <c r="F47" s="138" t="s">
        <v>27</v>
      </c>
      <c r="G47" s="138"/>
      <c r="H47" s="43" t="s">
        <v>23</v>
      </c>
      <c r="I47" s="42"/>
      <c r="J47" s="45"/>
      <c r="K47" s="42"/>
    </row>
    <row r="48" spans="2:11" s="41" customFormat="1" ht="166.75" customHeight="1">
      <c r="B48" s="42">
        <v>14</v>
      </c>
      <c r="C48" s="137" t="s">
        <v>196</v>
      </c>
      <c r="D48" s="137"/>
      <c r="E48" s="137"/>
      <c r="F48" s="138" t="s">
        <v>28</v>
      </c>
      <c r="G48" s="138"/>
      <c r="H48" s="43" t="s">
        <v>23</v>
      </c>
      <c r="I48" s="42"/>
      <c r="J48" s="45"/>
      <c r="K48" s="42"/>
    </row>
    <row r="49" spans="2:11" s="41" customFormat="1" ht="270.64999999999998" customHeight="1">
      <c r="B49" s="42">
        <v>15</v>
      </c>
      <c r="C49" s="137" t="s">
        <v>197</v>
      </c>
      <c r="D49" s="137"/>
      <c r="E49" s="137"/>
      <c r="F49" s="138" t="s">
        <v>29</v>
      </c>
      <c r="G49" s="138"/>
      <c r="H49" s="42" t="s">
        <v>10</v>
      </c>
      <c r="I49" s="42"/>
      <c r="J49" s="45"/>
      <c r="K49" s="42"/>
    </row>
    <row r="50" spans="2:11" s="41" customFormat="1" ht="200.5" customHeight="1">
      <c r="B50" s="42">
        <v>16</v>
      </c>
      <c r="C50" s="137" t="s">
        <v>198</v>
      </c>
      <c r="D50" s="137"/>
      <c r="E50" s="137"/>
      <c r="F50" s="138" t="s">
        <v>30</v>
      </c>
      <c r="G50" s="138"/>
      <c r="H50" s="42"/>
      <c r="I50" s="42"/>
      <c r="J50" s="45"/>
      <c r="K50" s="42"/>
    </row>
    <row r="51" spans="2:11" s="41" customFormat="1" ht="52.75" customHeight="1">
      <c r="B51" s="42">
        <v>17</v>
      </c>
      <c r="C51" s="143" t="s">
        <v>126</v>
      </c>
      <c r="D51" s="143"/>
      <c r="E51" s="143"/>
      <c r="F51" s="138" t="s">
        <v>127</v>
      </c>
      <c r="G51" s="138"/>
      <c r="H51" s="46"/>
      <c r="I51" s="42"/>
      <c r="J51" s="45"/>
      <c r="K51" s="42"/>
    </row>
    <row r="52" spans="2:11" s="41" customFormat="1" ht="87" customHeight="1">
      <c r="B52" s="42">
        <v>18</v>
      </c>
      <c r="C52" s="137" t="s">
        <v>199</v>
      </c>
      <c r="D52" s="137"/>
      <c r="E52" s="137"/>
      <c r="F52" s="138" t="s">
        <v>31</v>
      </c>
      <c r="G52" s="138"/>
      <c r="H52" s="42" t="s">
        <v>10</v>
      </c>
      <c r="I52" s="42"/>
      <c r="J52" s="45"/>
      <c r="K52" s="42"/>
    </row>
    <row r="53" spans="2:11" s="41" customFormat="1" ht="163.4" customHeight="1">
      <c r="B53" s="42">
        <v>19</v>
      </c>
      <c r="C53" s="137" t="s">
        <v>200</v>
      </c>
      <c r="D53" s="137"/>
      <c r="E53" s="137"/>
      <c r="F53" s="138" t="s">
        <v>32</v>
      </c>
      <c r="G53" s="138"/>
      <c r="H53" s="42" t="s">
        <v>10</v>
      </c>
      <c r="I53" s="44"/>
      <c r="J53" s="45"/>
      <c r="K53" s="32"/>
    </row>
    <row r="54" spans="2:11" s="41" customFormat="1" ht="122.4" customHeight="1">
      <c r="B54" s="42">
        <v>20</v>
      </c>
      <c r="C54" s="137" t="s">
        <v>201</v>
      </c>
      <c r="D54" s="137"/>
      <c r="E54" s="137"/>
      <c r="F54" s="138" t="s">
        <v>33</v>
      </c>
      <c r="G54" s="138"/>
      <c r="H54" s="42" t="s">
        <v>10</v>
      </c>
      <c r="I54" s="44">
        <v>0</v>
      </c>
      <c r="J54" s="45"/>
      <c r="K54" s="42"/>
    </row>
    <row r="55" spans="2:11" s="41" customFormat="1" ht="103.75" customHeight="1">
      <c r="B55" s="42">
        <v>21</v>
      </c>
      <c r="C55" s="137" t="s">
        <v>202</v>
      </c>
      <c r="D55" s="137"/>
      <c r="E55" s="137"/>
      <c r="F55" s="138" t="s">
        <v>34</v>
      </c>
      <c r="G55" s="138"/>
      <c r="H55" s="42" t="s">
        <v>10</v>
      </c>
      <c r="I55" s="44">
        <f>+J106</f>
        <v>0</v>
      </c>
      <c r="J55" s="45"/>
      <c r="K55" s="42"/>
    </row>
    <row r="56" spans="2:11" s="41" customFormat="1" ht="214.75" customHeight="1">
      <c r="B56" s="42">
        <v>22</v>
      </c>
      <c r="C56" s="137" t="s">
        <v>203</v>
      </c>
      <c r="D56" s="137"/>
      <c r="E56" s="137"/>
      <c r="F56" s="138" t="s">
        <v>35</v>
      </c>
      <c r="G56" s="138"/>
      <c r="H56" s="42" t="s">
        <v>10</v>
      </c>
      <c r="I56" s="44">
        <v>0</v>
      </c>
      <c r="J56" s="45"/>
      <c r="K56" s="42"/>
    </row>
    <row r="57" spans="2:11" s="41" customFormat="1" ht="32.15" customHeight="1">
      <c r="B57" s="42">
        <v>23</v>
      </c>
      <c r="C57" s="143" t="s">
        <v>128</v>
      </c>
      <c r="D57" s="143"/>
      <c r="E57" s="143"/>
      <c r="F57" s="138"/>
      <c r="G57" s="138"/>
      <c r="H57" s="35"/>
      <c r="I57" s="42"/>
      <c r="J57" s="45"/>
      <c r="K57" s="42"/>
    </row>
    <row r="58" spans="2:11" s="41" customFormat="1" ht="64.400000000000006" customHeight="1">
      <c r="B58" s="42">
        <v>24</v>
      </c>
      <c r="C58" s="137" t="s">
        <v>204</v>
      </c>
      <c r="D58" s="137"/>
      <c r="E58" s="137"/>
      <c r="F58" s="138" t="s">
        <v>36</v>
      </c>
      <c r="G58" s="138"/>
      <c r="H58" s="42"/>
      <c r="I58" s="42"/>
      <c r="J58" s="45"/>
      <c r="K58" s="33"/>
    </row>
    <row r="59" spans="2:11" s="41" customFormat="1" ht="102.65" customHeight="1">
      <c r="B59" s="42">
        <v>25</v>
      </c>
      <c r="C59" s="137" t="s">
        <v>205</v>
      </c>
      <c r="D59" s="137"/>
      <c r="E59" s="137"/>
      <c r="F59" s="138" t="s">
        <v>37</v>
      </c>
      <c r="G59" s="138"/>
      <c r="H59" s="43" t="s">
        <v>23</v>
      </c>
      <c r="I59" s="44"/>
      <c r="J59" s="45"/>
      <c r="K59" s="32"/>
    </row>
    <row r="60" spans="2:11" s="41" customFormat="1" ht="216.65" customHeight="1">
      <c r="B60" s="42">
        <v>26</v>
      </c>
      <c r="C60" s="137" t="s">
        <v>206</v>
      </c>
      <c r="D60" s="137"/>
      <c r="E60" s="137"/>
      <c r="F60" s="138" t="s">
        <v>38</v>
      </c>
      <c r="G60" s="138"/>
      <c r="H60" s="43" t="s">
        <v>23</v>
      </c>
      <c r="I60" s="44">
        <v>0</v>
      </c>
      <c r="J60" s="45"/>
      <c r="K60" s="42"/>
    </row>
    <row r="61" spans="2:11" s="41" customFormat="1" ht="180.65" customHeight="1">
      <c r="B61" s="42">
        <v>27</v>
      </c>
      <c r="C61" s="137" t="s">
        <v>207</v>
      </c>
      <c r="D61" s="137"/>
      <c r="E61" s="137"/>
      <c r="F61" s="138" t="s">
        <v>39</v>
      </c>
      <c r="G61" s="138"/>
      <c r="H61" s="43" t="s">
        <v>23</v>
      </c>
      <c r="I61" s="42">
        <v>0</v>
      </c>
      <c r="J61" s="45"/>
      <c r="K61" s="42"/>
    </row>
    <row r="62" spans="2:11" s="41" customFormat="1" ht="153" customHeight="1">
      <c r="B62" s="42">
        <v>28</v>
      </c>
      <c r="C62" s="137" t="s">
        <v>40</v>
      </c>
      <c r="D62" s="137"/>
      <c r="E62" s="137"/>
      <c r="F62" s="138" t="s">
        <v>41</v>
      </c>
      <c r="G62" s="138"/>
      <c r="H62" s="43" t="s">
        <v>10</v>
      </c>
      <c r="I62" s="44">
        <f>+J103</f>
        <v>0</v>
      </c>
      <c r="J62" s="45"/>
      <c r="K62" s="42"/>
    </row>
    <row r="63" spans="2:11" s="41" customFormat="1" ht="111.65" customHeight="1">
      <c r="B63" s="42">
        <v>29</v>
      </c>
      <c r="C63" s="137" t="s">
        <v>208</v>
      </c>
      <c r="D63" s="137"/>
      <c r="E63" s="137"/>
      <c r="F63" s="138" t="s">
        <v>42</v>
      </c>
      <c r="G63" s="138"/>
      <c r="H63" s="43" t="s">
        <v>10</v>
      </c>
      <c r="I63" s="44"/>
      <c r="J63" s="45"/>
      <c r="K63" s="42"/>
    </row>
    <row r="64" spans="2:11" s="41" customFormat="1" ht="241.75" customHeight="1">
      <c r="B64" s="42">
        <v>30</v>
      </c>
      <c r="C64" s="137" t="s">
        <v>209</v>
      </c>
      <c r="D64" s="137"/>
      <c r="E64" s="137"/>
      <c r="F64" s="138" t="s">
        <v>43</v>
      </c>
      <c r="G64" s="138"/>
      <c r="H64" s="43" t="s">
        <v>23</v>
      </c>
      <c r="I64" s="44"/>
      <c r="J64" s="45"/>
      <c r="K64" s="42"/>
    </row>
    <row r="65" spans="2:11" s="41" customFormat="1" ht="249" customHeight="1">
      <c r="B65" s="42">
        <v>31</v>
      </c>
      <c r="C65" s="137" t="s">
        <v>129</v>
      </c>
      <c r="D65" s="137"/>
      <c r="E65" s="137"/>
      <c r="F65" s="138" t="s">
        <v>44</v>
      </c>
      <c r="G65" s="138"/>
      <c r="H65" s="43" t="s">
        <v>45</v>
      </c>
      <c r="I65" s="44"/>
      <c r="J65" s="45"/>
      <c r="K65" s="42"/>
    </row>
    <row r="66" spans="2:11" s="41" customFormat="1" ht="138" customHeight="1">
      <c r="B66" s="42">
        <v>32</v>
      </c>
      <c r="C66" s="137" t="s">
        <v>210</v>
      </c>
      <c r="D66" s="137"/>
      <c r="E66" s="137"/>
      <c r="F66" s="138" t="s">
        <v>46</v>
      </c>
      <c r="G66" s="138"/>
      <c r="H66" s="43" t="s">
        <v>47</v>
      </c>
      <c r="I66" s="44"/>
      <c r="J66" s="45"/>
      <c r="K66" s="42"/>
    </row>
    <row r="67" spans="2:11" s="41" customFormat="1" ht="166.75" customHeight="1">
      <c r="B67" s="42">
        <v>33</v>
      </c>
      <c r="C67" s="137" t="s">
        <v>211</v>
      </c>
      <c r="D67" s="137"/>
      <c r="E67" s="137"/>
      <c r="F67" s="138" t="s">
        <v>48</v>
      </c>
      <c r="G67" s="138"/>
      <c r="H67" s="43" t="s">
        <v>45</v>
      </c>
      <c r="I67" s="44"/>
      <c r="J67" s="45"/>
      <c r="K67" s="42"/>
    </row>
    <row r="68" spans="2:11" s="41" customFormat="1" ht="165" customHeight="1">
      <c r="B68" s="42">
        <v>34</v>
      </c>
      <c r="C68" s="137" t="s">
        <v>212</v>
      </c>
      <c r="D68" s="137"/>
      <c r="E68" s="137"/>
      <c r="F68" s="138" t="s">
        <v>49</v>
      </c>
      <c r="G68" s="138"/>
      <c r="H68" s="43" t="s">
        <v>21</v>
      </c>
      <c r="I68" s="42"/>
      <c r="J68" s="45"/>
      <c r="K68" s="42"/>
    </row>
    <row r="69" spans="2:11" s="41" customFormat="1" ht="409.5" customHeight="1">
      <c r="B69" s="42">
        <v>35</v>
      </c>
      <c r="C69" s="137" t="s">
        <v>213</v>
      </c>
      <c r="D69" s="137"/>
      <c r="E69" s="137"/>
      <c r="F69" s="138" t="s">
        <v>50</v>
      </c>
      <c r="G69" s="138"/>
      <c r="H69" s="43" t="s">
        <v>17</v>
      </c>
      <c r="I69" s="42"/>
      <c r="J69" s="45"/>
      <c r="K69" s="42"/>
    </row>
    <row r="70" spans="2:11" s="41" customFormat="1" ht="201" customHeight="1">
      <c r="B70" s="42">
        <v>36</v>
      </c>
      <c r="C70" s="137" t="s">
        <v>214</v>
      </c>
      <c r="D70" s="137"/>
      <c r="E70" s="137"/>
      <c r="F70" s="138" t="s">
        <v>51</v>
      </c>
      <c r="G70" s="138"/>
      <c r="H70" s="42" t="s">
        <v>14</v>
      </c>
      <c r="I70" s="42"/>
      <c r="J70" s="45"/>
      <c r="K70" s="42"/>
    </row>
    <row r="71" spans="2:11" s="41" customFormat="1" ht="201" customHeight="1">
      <c r="B71" s="42">
        <v>37</v>
      </c>
      <c r="C71" s="137" t="s">
        <v>215</v>
      </c>
      <c r="D71" s="137"/>
      <c r="E71" s="137"/>
      <c r="F71" s="138" t="s">
        <v>52</v>
      </c>
      <c r="G71" s="138"/>
      <c r="H71" s="42" t="s">
        <v>14</v>
      </c>
      <c r="I71" s="42"/>
      <c r="J71" s="45"/>
      <c r="K71" s="42"/>
    </row>
    <row r="72" spans="2:11" s="41" customFormat="1" ht="141" customHeight="1">
      <c r="B72" s="42">
        <v>38</v>
      </c>
      <c r="C72" s="137" t="s">
        <v>53</v>
      </c>
      <c r="D72" s="137"/>
      <c r="E72" s="137"/>
      <c r="F72" s="144" t="s">
        <v>54</v>
      </c>
      <c r="G72" s="144"/>
      <c r="H72" s="42" t="s">
        <v>14</v>
      </c>
      <c r="I72" s="39"/>
      <c r="J72" s="45"/>
      <c r="K72" s="42"/>
    </row>
    <row r="73" spans="2:11" s="41" customFormat="1" ht="228.65" customHeight="1">
      <c r="B73" s="42">
        <v>39</v>
      </c>
      <c r="C73" s="137" t="s">
        <v>55</v>
      </c>
      <c r="D73" s="137"/>
      <c r="E73" s="137"/>
      <c r="F73" s="144" t="s">
        <v>56</v>
      </c>
      <c r="G73" s="144"/>
      <c r="H73" s="42" t="s">
        <v>14</v>
      </c>
      <c r="I73" s="39"/>
      <c r="J73" s="45"/>
      <c r="K73" s="42"/>
    </row>
    <row r="74" spans="2:11" s="41" customFormat="1" ht="228.65" customHeight="1">
      <c r="B74" s="42">
        <v>40</v>
      </c>
      <c r="C74" s="145" t="s">
        <v>130</v>
      </c>
      <c r="D74" s="145"/>
      <c r="E74" s="145"/>
      <c r="F74" s="144" t="s">
        <v>58</v>
      </c>
      <c r="G74" s="144"/>
      <c r="H74" s="42" t="s">
        <v>59</v>
      </c>
      <c r="I74" s="39"/>
      <c r="J74" s="45"/>
      <c r="K74" s="42"/>
    </row>
    <row r="75" spans="2:11" s="41" customFormat="1" ht="228.65" customHeight="1">
      <c r="B75" s="42">
        <v>41</v>
      </c>
      <c r="C75" s="137" t="s">
        <v>60</v>
      </c>
      <c r="D75" s="137"/>
      <c r="E75" s="137"/>
      <c r="F75" s="138" t="s">
        <v>61</v>
      </c>
      <c r="G75" s="138"/>
      <c r="H75" s="32" t="s">
        <v>62</v>
      </c>
      <c r="I75" s="42"/>
      <c r="J75" s="45"/>
      <c r="K75" s="42"/>
    </row>
    <row r="76" spans="2:11" s="41" customFormat="1" ht="201" customHeight="1">
      <c r="B76" s="42">
        <v>42</v>
      </c>
      <c r="C76" s="145" t="s">
        <v>63</v>
      </c>
      <c r="D76" s="145"/>
      <c r="E76" s="145"/>
      <c r="F76" s="138" t="s">
        <v>64</v>
      </c>
      <c r="G76" s="138"/>
      <c r="H76" s="32" t="s">
        <v>62</v>
      </c>
      <c r="I76" s="42"/>
      <c r="J76" s="45"/>
      <c r="K76" s="42"/>
    </row>
    <row r="77" spans="2:11" s="41" customFormat="1" ht="145.65" customHeight="1">
      <c r="B77" s="42">
        <v>43</v>
      </c>
      <c r="C77" s="137" t="s">
        <v>131</v>
      </c>
      <c r="D77" s="137"/>
      <c r="E77" s="137"/>
      <c r="F77" s="138" t="s">
        <v>64</v>
      </c>
      <c r="G77" s="138"/>
      <c r="H77" s="32" t="s">
        <v>23</v>
      </c>
      <c r="I77" s="42"/>
      <c r="J77" s="45"/>
      <c r="K77" s="42"/>
    </row>
    <row r="78" spans="2:11" s="41" customFormat="1" ht="161.5" customHeight="1">
      <c r="B78" s="42">
        <v>44</v>
      </c>
      <c r="C78" s="137" t="s">
        <v>132</v>
      </c>
      <c r="D78" s="137"/>
      <c r="E78" s="137"/>
      <c r="F78" s="138" t="s">
        <v>67</v>
      </c>
      <c r="G78" s="138"/>
      <c r="H78" s="32" t="s">
        <v>14</v>
      </c>
      <c r="I78" s="42"/>
      <c r="J78" s="45"/>
      <c r="K78" s="42"/>
    </row>
    <row r="79" spans="2:11" s="41" customFormat="1" ht="161.5" customHeight="1">
      <c r="B79" s="42">
        <v>45</v>
      </c>
      <c r="C79" s="137" t="s">
        <v>72</v>
      </c>
      <c r="D79" s="137"/>
      <c r="E79" s="137"/>
      <c r="F79" s="138" t="s">
        <v>73</v>
      </c>
      <c r="G79" s="138"/>
      <c r="H79" s="32" t="s">
        <v>68</v>
      </c>
      <c r="I79" s="44">
        <f>+J111</f>
        <v>0</v>
      </c>
      <c r="J79" s="45"/>
      <c r="K79" s="42"/>
    </row>
    <row r="80" spans="2:11" s="41" customFormat="1" ht="136.4" customHeight="1">
      <c r="B80" s="42">
        <v>46</v>
      </c>
      <c r="C80" s="137" t="s">
        <v>133</v>
      </c>
      <c r="D80" s="137"/>
      <c r="E80" s="137"/>
      <c r="F80" s="138" t="s">
        <v>93</v>
      </c>
      <c r="G80" s="138"/>
      <c r="H80" s="32" t="s">
        <v>14</v>
      </c>
      <c r="I80" s="44">
        <f>+J97</f>
        <v>0</v>
      </c>
      <c r="J80" s="45"/>
      <c r="K80" s="42"/>
    </row>
    <row r="81" spans="2:11" s="41" customFormat="1" ht="168" customHeight="1">
      <c r="B81" s="42">
        <v>47</v>
      </c>
      <c r="C81" s="137" t="s">
        <v>76</v>
      </c>
      <c r="D81" s="137"/>
      <c r="E81" s="137"/>
      <c r="F81" s="138" t="s">
        <v>77</v>
      </c>
      <c r="G81" s="138"/>
      <c r="H81" s="32" t="s">
        <v>59</v>
      </c>
      <c r="I81" s="44"/>
      <c r="J81" s="45"/>
      <c r="K81" s="42">
        <v>0</v>
      </c>
    </row>
    <row r="82" spans="2:11" s="41" customFormat="1" ht="176.4" customHeight="1">
      <c r="B82" s="42">
        <v>48</v>
      </c>
      <c r="C82" s="137" t="s">
        <v>134</v>
      </c>
      <c r="D82" s="137"/>
      <c r="E82" s="137"/>
      <c r="F82" s="146" t="s">
        <v>70</v>
      </c>
      <c r="G82" s="147"/>
      <c r="H82" s="31" t="s">
        <v>135</v>
      </c>
      <c r="I82" s="47"/>
      <c r="J82" s="47"/>
      <c r="K82" s="47"/>
    </row>
    <row r="83" spans="2:11" s="41" customFormat="1" ht="162.65" customHeight="1">
      <c r="B83" s="42">
        <v>49</v>
      </c>
      <c r="C83" s="145" t="s">
        <v>74</v>
      </c>
      <c r="D83" s="145"/>
      <c r="E83" s="145"/>
      <c r="F83" s="146" t="s">
        <v>136</v>
      </c>
      <c r="G83" s="147"/>
      <c r="H83" s="31" t="s">
        <v>12</v>
      </c>
      <c r="I83" s="31"/>
      <c r="J83" s="31"/>
      <c r="K83" s="31"/>
    </row>
    <row r="84" spans="2:11" s="41" customFormat="1" ht="196.4" customHeight="1">
      <c r="B84" s="42">
        <v>50</v>
      </c>
      <c r="C84" s="145" t="s">
        <v>82</v>
      </c>
      <c r="D84" s="145"/>
      <c r="E84" s="145"/>
      <c r="F84" s="146" t="s">
        <v>95</v>
      </c>
      <c r="G84" s="147"/>
      <c r="H84" s="31" t="s">
        <v>135</v>
      </c>
      <c r="I84" s="31"/>
      <c r="J84" s="31"/>
      <c r="K84" s="31"/>
    </row>
    <row r="85" spans="2:11" s="41" customFormat="1" ht="23">
      <c r="B85" s="149" t="s">
        <v>137</v>
      </c>
      <c r="C85" s="150"/>
      <c r="D85" s="151"/>
      <c r="E85" s="48" t="s">
        <v>138</v>
      </c>
      <c r="F85" s="48"/>
      <c r="G85" s="48" t="s">
        <v>139</v>
      </c>
      <c r="H85" s="48" t="s">
        <v>140</v>
      </c>
      <c r="I85" s="46" t="s">
        <v>141</v>
      </c>
      <c r="J85" s="48" t="s">
        <v>4</v>
      </c>
      <c r="K85" s="48" t="s">
        <v>3</v>
      </c>
    </row>
    <row r="86" spans="2:11" s="41" customFormat="1" ht="23">
      <c r="B86" s="46"/>
      <c r="C86" s="46"/>
      <c r="D86" s="46"/>
      <c r="E86" s="48"/>
      <c r="F86" s="48"/>
      <c r="G86" s="48"/>
      <c r="H86" s="48"/>
      <c r="I86" s="46"/>
      <c r="J86" s="48"/>
      <c r="K86" s="48"/>
    </row>
    <row r="87" spans="2:11" s="41" customFormat="1" ht="14.4" customHeight="1">
      <c r="B87" s="49"/>
      <c r="C87" s="46"/>
      <c r="D87" s="46"/>
      <c r="E87" s="48"/>
      <c r="F87" s="48"/>
      <c r="G87" s="48"/>
      <c r="H87" s="48"/>
      <c r="I87" s="46"/>
      <c r="J87" s="48"/>
      <c r="K87" s="48"/>
    </row>
    <row r="88" spans="2:11" s="41" customFormat="1" ht="23">
      <c r="B88" s="143" t="s">
        <v>142</v>
      </c>
      <c r="C88" s="143"/>
      <c r="D88" s="143"/>
      <c r="E88" s="143"/>
      <c r="F88" s="50"/>
      <c r="G88" s="50"/>
      <c r="H88" s="50"/>
      <c r="I88" s="43"/>
      <c r="J88" s="49"/>
      <c r="K88" s="48"/>
    </row>
    <row r="89" spans="2:11" s="41" customFormat="1" ht="23">
      <c r="B89" s="148" t="s">
        <v>120</v>
      </c>
      <c r="C89" s="148"/>
      <c r="D89" s="148"/>
      <c r="E89" s="46">
        <v>0</v>
      </c>
      <c r="F89" s="50"/>
      <c r="G89" s="43"/>
      <c r="H89" s="43"/>
      <c r="I89" s="51"/>
      <c r="J89" s="52">
        <f>I89*H89*G89*E89</f>
        <v>0</v>
      </c>
      <c r="K89" s="48"/>
    </row>
    <row r="90" spans="2:11" s="41" customFormat="1" ht="23">
      <c r="B90" s="152" t="s">
        <v>143</v>
      </c>
      <c r="C90" s="152"/>
      <c r="D90" s="152"/>
      <c r="E90" s="40"/>
      <c r="F90" s="50"/>
      <c r="G90" s="50"/>
      <c r="H90" s="50"/>
      <c r="I90" s="51"/>
      <c r="J90" s="52">
        <f>SUM(J89:J89)</f>
        <v>0</v>
      </c>
      <c r="K90" s="43" t="s">
        <v>17</v>
      </c>
    </row>
    <row r="91" spans="2:11" s="41" customFormat="1" ht="23">
      <c r="B91" s="43"/>
      <c r="C91" s="53"/>
      <c r="D91" s="43"/>
      <c r="E91" s="40"/>
      <c r="F91" s="50"/>
      <c r="G91" s="50"/>
      <c r="H91" s="50"/>
      <c r="I91" s="51"/>
      <c r="J91" s="43"/>
      <c r="K91" s="43"/>
    </row>
    <row r="92" spans="2:11" s="41" customFormat="1">
      <c r="B92" s="33"/>
      <c r="C92" s="32"/>
      <c r="D92" s="32"/>
      <c r="E92" s="34"/>
      <c r="F92" s="34"/>
      <c r="G92" s="34"/>
      <c r="H92" s="34"/>
      <c r="I92" s="32"/>
      <c r="J92" s="34"/>
      <c r="K92" s="33"/>
    </row>
    <row r="93" spans="2:11" s="41" customFormat="1">
      <c r="B93" s="155" t="s">
        <v>246</v>
      </c>
      <c r="C93" s="155"/>
      <c r="D93" s="155"/>
      <c r="E93" s="54"/>
      <c r="F93" s="54"/>
      <c r="G93" s="34"/>
      <c r="H93" s="34"/>
      <c r="I93" s="32"/>
      <c r="J93" s="34"/>
      <c r="K93" s="33"/>
    </row>
    <row r="94" spans="2:11" s="41" customFormat="1">
      <c r="B94" s="154" t="s">
        <v>144</v>
      </c>
      <c r="C94" s="154"/>
      <c r="D94" s="154"/>
      <c r="E94" s="55"/>
      <c r="F94" s="55"/>
      <c r="G94" s="34"/>
      <c r="H94" s="34"/>
      <c r="I94" s="32"/>
      <c r="J94" s="56">
        <f>+J21</f>
        <v>0</v>
      </c>
      <c r="K94" s="33"/>
    </row>
    <row r="95" spans="2:11" s="41" customFormat="1">
      <c r="B95" s="154" t="s">
        <v>145</v>
      </c>
      <c r="C95" s="154"/>
      <c r="D95" s="154"/>
      <c r="E95" s="55"/>
      <c r="F95" s="55"/>
      <c r="G95" s="34"/>
      <c r="H95" s="34"/>
      <c r="I95" s="32"/>
      <c r="J95" s="56">
        <f>+J94*0.1</f>
        <v>0</v>
      </c>
      <c r="K95" s="33"/>
    </row>
    <row r="96" spans="2:11" s="41" customFormat="1">
      <c r="B96" s="153" t="s">
        <v>143</v>
      </c>
      <c r="C96" s="153"/>
      <c r="D96" s="153"/>
      <c r="E96" s="55"/>
      <c r="F96" s="55"/>
      <c r="G96" s="34"/>
      <c r="H96" s="34"/>
      <c r="I96" s="32"/>
      <c r="J96" s="56">
        <f>SUM(J94:J95)</f>
        <v>0</v>
      </c>
      <c r="K96" s="32"/>
    </row>
    <row r="97" spans="1:30" s="41" customFormat="1">
      <c r="B97" s="153" t="s">
        <v>143</v>
      </c>
      <c r="C97" s="153"/>
      <c r="D97" s="153"/>
      <c r="E97" s="55"/>
      <c r="F97" s="55"/>
      <c r="G97" s="34"/>
      <c r="H97" s="34"/>
      <c r="I97" s="32"/>
      <c r="J97" s="56">
        <f>ROUND(J96,0)</f>
        <v>0</v>
      </c>
      <c r="K97" s="32" t="s">
        <v>21</v>
      </c>
    </row>
    <row r="98" spans="1:30" s="41" customFormat="1">
      <c r="B98" s="155"/>
      <c r="C98" s="155"/>
      <c r="D98" s="155"/>
      <c r="E98" s="24"/>
      <c r="F98" s="34"/>
      <c r="G98" s="34"/>
      <c r="H98" s="34"/>
      <c r="I98" s="39"/>
      <c r="J98" s="32"/>
      <c r="K98" s="32"/>
    </row>
    <row r="99" spans="1:30" s="41" customFormat="1">
      <c r="B99" s="155"/>
      <c r="C99" s="155"/>
      <c r="D99" s="155"/>
      <c r="E99" s="54"/>
      <c r="F99" s="54"/>
      <c r="G99" s="34"/>
      <c r="H99" s="34"/>
      <c r="I99" s="32"/>
      <c r="J99" s="34"/>
      <c r="K99" s="33"/>
    </row>
    <row r="100" spans="1:30" s="41" customFormat="1">
      <c r="B100" s="154"/>
      <c r="C100" s="154"/>
      <c r="D100" s="154"/>
      <c r="E100" s="55"/>
      <c r="F100" s="55"/>
      <c r="G100" s="34"/>
      <c r="H100" s="34"/>
      <c r="I100" s="32"/>
      <c r="J100" s="56"/>
      <c r="K100" s="33"/>
    </row>
    <row r="101" spans="1:30" s="41" customFormat="1">
      <c r="B101" s="154"/>
      <c r="C101" s="154"/>
      <c r="D101" s="154"/>
      <c r="E101" s="55"/>
      <c r="F101" s="55"/>
      <c r="G101" s="34"/>
      <c r="H101" s="34"/>
      <c r="I101" s="32"/>
      <c r="J101" s="56"/>
      <c r="K101" s="33"/>
    </row>
    <row r="102" spans="1:30" s="41" customFormat="1">
      <c r="B102" s="153"/>
      <c r="C102" s="153"/>
      <c r="D102" s="153"/>
      <c r="E102" s="55"/>
      <c r="F102" s="55"/>
      <c r="G102" s="34"/>
      <c r="H102" s="34"/>
      <c r="I102" s="32"/>
      <c r="J102" s="56"/>
      <c r="K102" s="32"/>
    </row>
    <row r="103" spans="1:30" s="41" customFormat="1">
      <c r="B103" s="153"/>
      <c r="C103" s="153"/>
      <c r="D103" s="153"/>
      <c r="E103" s="55"/>
      <c r="F103" s="55"/>
      <c r="G103" s="34"/>
      <c r="H103" s="34"/>
      <c r="I103" s="32"/>
      <c r="J103" s="56"/>
      <c r="K103" s="32"/>
    </row>
    <row r="104" spans="1:30" s="41" customFormat="1">
      <c r="B104" s="154"/>
      <c r="C104" s="154"/>
      <c r="D104" s="154"/>
      <c r="E104" s="24"/>
      <c r="F104" s="24"/>
      <c r="G104" s="34"/>
      <c r="H104" s="34"/>
      <c r="I104" s="32"/>
      <c r="J104" s="56"/>
    </row>
    <row r="105" spans="1:30" s="41" customFormat="1">
      <c r="B105" s="154"/>
      <c r="C105" s="154"/>
      <c r="D105" s="154"/>
      <c r="E105" s="24"/>
      <c r="F105" s="24"/>
      <c r="G105" s="141"/>
      <c r="H105" s="141"/>
      <c r="I105" s="141"/>
      <c r="J105" s="56"/>
      <c r="K105" s="33"/>
    </row>
    <row r="106" spans="1:30" s="41" customFormat="1">
      <c r="B106" s="154"/>
      <c r="C106" s="154"/>
      <c r="D106" s="154"/>
      <c r="E106" s="54"/>
      <c r="F106" s="54"/>
      <c r="G106" s="54"/>
      <c r="H106" s="34"/>
      <c r="I106" s="32"/>
      <c r="J106" s="56"/>
      <c r="K106" s="33"/>
    </row>
    <row r="107" spans="1:30">
      <c r="B107" s="33"/>
      <c r="C107" s="32"/>
      <c r="D107" s="32"/>
      <c r="E107" s="34"/>
      <c r="F107" s="34"/>
      <c r="G107" s="34"/>
      <c r="H107" s="34"/>
      <c r="I107" s="32"/>
      <c r="J107" s="34"/>
      <c r="K107" s="34"/>
    </row>
    <row r="108" spans="1:30">
      <c r="B108" s="155"/>
      <c r="C108" s="155"/>
      <c r="D108" s="155"/>
      <c r="E108" s="24"/>
      <c r="F108" s="24"/>
      <c r="G108" s="34"/>
      <c r="H108" s="34"/>
      <c r="I108" s="32"/>
      <c r="J108" s="34"/>
      <c r="K108" s="34"/>
    </row>
    <row r="109" spans="1:30">
      <c r="B109" s="154"/>
      <c r="C109" s="154"/>
      <c r="D109" s="154"/>
      <c r="E109" s="24"/>
      <c r="F109" s="24"/>
      <c r="G109" s="141"/>
      <c r="H109" s="141"/>
      <c r="I109" s="141"/>
      <c r="J109" s="56"/>
      <c r="K109" s="32"/>
    </row>
    <row r="110" spans="1:30" s="34" customFormat="1">
      <c r="A110" s="58"/>
      <c r="B110" s="33"/>
      <c r="C110" s="32"/>
      <c r="D110" s="32"/>
      <c r="I110" s="32"/>
      <c r="J110" s="56"/>
      <c r="L110" s="23"/>
      <c r="M110" s="23"/>
      <c r="N110" s="23"/>
      <c r="O110" s="23"/>
      <c r="P110" s="23"/>
      <c r="Q110" s="23"/>
      <c r="R110" s="23"/>
      <c r="S110" s="23"/>
      <c r="T110" s="23"/>
      <c r="U110" s="23"/>
      <c r="V110" s="23"/>
      <c r="W110" s="23"/>
      <c r="X110" s="23"/>
      <c r="Y110" s="23"/>
      <c r="Z110" s="23"/>
      <c r="AA110" s="23"/>
      <c r="AB110" s="23"/>
      <c r="AC110" s="23"/>
      <c r="AD110" s="23"/>
    </row>
    <row r="111" spans="1:30" s="34" customFormat="1">
      <c r="A111" s="58"/>
      <c r="B111" s="33"/>
      <c r="C111" s="32"/>
      <c r="D111" s="32"/>
      <c r="I111" s="32"/>
      <c r="J111" s="56"/>
      <c r="K111" s="32"/>
      <c r="L111" s="23"/>
      <c r="M111" s="23"/>
      <c r="N111" s="23"/>
      <c r="O111" s="23"/>
      <c r="P111" s="23"/>
      <c r="Q111" s="23"/>
      <c r="R111" s="23"/>
      <c r="S111" s="23"/>
      <c r="T111" s="23"/>
      <c r="U111" s="23"/>
      <c r="V111" s="23"/>
      <c r="W111" s="23"/>
      <c r="X111" s="23"/>
      <c r="Y111" s="23"/>
      <c r="Z111" s="23"/>
      <c r="AA111" s="23"/>
      <c r="AB111" s="23"/>
      <c r="AC111" s="23"/>
      <c r="AD111" s="23"/>
    </row>
    <row r="112" spans="1:30">
      <c r="J112" s="56"/>
    </row>
  </sheetData>
  <mergeCells count="137">
    <mergeCell ref="B109:D109"/>
    <mergeCell ref="G109:I109"/>
    <mergeCell ref="B103:D103"/>
    <mergeCell ref="B104:D104"/>
    <mergeCell ref="B105:D105"/>
    <mergeCell ref="G105:I105"/>
    <mergeCell ref="B106:D106"/>
    <mergeCell ref="B108:D108"/>
    <mergeCell ref="B97:D97"/>
    <mergeCell ref="B98:D98"/>
    <mergeCell ref="B99:D99"/>
    <mergeCell ref="B100:D100"/>
    <mergeCell ref="B101:D101"/>
    <mergeCell ref="B102:D102"/>
    <mergeCell ref="B89:D89"/>
    <mergeCell ref="B90:D90"/>
    <mergeCell ref="B93:D93"/>
    <mergeCell ref="B94:D94"/>
    <mergeCell ref="B95:D95"/>
    <mergeCell ref="B96:D96"/>
    <mergeCell ref="C83:E83"/>
    <mergeCell ref="F83:G83"/>
    <mergeCell ref="C84:E84"/>
    <mergeCell ref="F84:G84"/>
    <mergeCell ref="B85:D85"/>
    <mergeCell ref="B88:E88"/>
    <mergeCell ref="C80:E80"/>
    <mergeCell ref="F80:G80"/>
    <mergeCell ref="C81:E81"/>
    <mergeCell ref="F81:G81"/>
    <mergeCell ref="C82:E82"/>
    <mergeCell ref="F82:G82"/>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8:E38"/>
    <mergeCell ref="F38:G38"/>
    <mergeCell ref="C39:E39"/>
    <mergeCell ref="F39:G39"/>
    <mergeCell ref="C40:E40"/>
    <mergeCell ref="F40:G40"/>
    <mergeCell ref="C35:E35"/>
    <mergeCell ref="F35:G35"/>
    <mergeCell ref="C36:E36"/>
    <mergeCell ref="F36:G36"/>
    <mergeCell ref="C37:E37"/>
    <mergeCell ref="F37:G37"/>
    <mergeCell ref="B15:K15"/>
    <mergeCell ref="C25:D25"/>
    <mergeCell ref="C26:D26"/>
    <mergeCell ref="C27:D27"/>
    <mergeCell ref="B32:J32"/>
    <mergeCell ref="C34:E34"/>
    <mergeCell ref="F34:G34"/>
    <mergeCell ref="E9:K9"/>
    <mergeCell ref="B13:B14"/>
    <mergeCell ref="C13:C14"/>
    <mergeCell ref="D13:D14"/>
    <mergeCell ref="E13:E14"/>
    <mergeCell ref="G13:I13"/>
    <mergeCell ref="J13:J14"/>
    <mergeCell ref="K13:K14"/>
  </mergeCells>
  <pageMargins left="0.7" right="0.7" top="0.75" bottom="0.75" header="0.3" footer="0.3"/>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2C92EC-1B98-4976-8252-1CFB523DB67E}">
  <sheetPr>
    <tabColor rgb="FFFFFF00"/>
  </sheetPr>
  <dimension ref="A2:AD112"/>
  <sheetViews>
    <sheetView zoomScale="49" workbookViewId="0">
      <selection activeCell="J16" sqref="J16"/>
    </sheetView>
  </sheetViews>
  <sheetFormatPr defaultColWidth="8.90625" defaultRowHeight="21.5"/>
  <cols>
    <col min="1" max="1" width="8.90625" style="23"/>
    <col min="2" max="2" width="29.90625" style="22" customWidth="1"/>
    <col min="3" max="3" width="21.90625" style="21" customWidth="1"/>
    <col min="4" max="4" width="23.453125" style="21" customWidth="1"/>
    <col min="5" max="5" width="47.08984375" style="23" customWidth="1"/>
    <col min="6" max="6" width="14.90625" style="23" customWidth="1"/>
    <col min="7" max="7" width="12.90625" style="23" customWidth="1"/>
    <col min="8" max="8" width="13.54296875" style="23" customWidth="1"/>
    <col min="9" max="9" width="14.90625" style="23" customWidth="1"/>
    <col min="10" max="10" width="19.90625" style="23" customWidth="1"/>
    <col min="11" max="11" width="35" style="22" customWidth="1"/>
    <col min="12" max="16384" width="8.90625" style="23"/>
  </cols>
  <sheetData>
    <row r="2" spans="2:11" ht="42" customHeight="1">
      <c r="B2" s="24" t="s">
        <v>99</v>
      </c>
      <c r="C2" s="36" t="s">
        <v>251</v>
      </c>
    </row>
    <row r="3" spans="2:11" ht="21" customHeight="1">
      <c r="B3" s="24" t="s">
        <v>100</v>
      </c>
      <c r="C3" s="25"/>
      <c r="E3" s="23" t="s">
        <v>276</v>
      </c>
      <c r="F3" s="23">
        <f>1*12</f>
        <v>12</v>
      </c>
    </row>
    <row r="4" spans="2:11" ht="21" customHeight="1">
      <c r="B4" s="24" t="s">
        <v>101</v>
      </c>
      <c r="C4" s="32" t="s">
        <v>349</v>
      </c>
      <c r="E4" s="23" t="s">
        <v>334</v>
      </c>
    </row>
    <row r="5" spans="2:11" ht="21" customHeight="1">
      <c r="B5" s="24" t="s">
        <v>102</v>
      </c>
      <c r="C5" s="25" t="s">
        <v>358</v>
      </c>
    </row>
    <row r="6" spans="2:11" ht="21" customHeight="1">
      <c r="B6" s="24" t="s">
        <v>103</v>
      </c>
      <c r="C6" s="25"/>
    </row>
    <row r="7" spans="2:11" ht="21" customHeight="1">
      <c r="B7" s="24" t="s">
        <v>104</v>
      </c>
      <c r="C7" s="25">
        <v>1</v>
      </c>
    </row>
    <row r="8" spans="2:11" ht="21" customHeight="1">
      <c r="B8" s="24" t="s">
        <v>105</v>
      </c>
      <c r="C8" s="25" t="s">
        <v>317</v>
      </c>
    </row>
    <row r="9" spans="2:11" ht="41.4" customHeight="1">
      <c r="B9" s="26" t="s">
        <v>106</v>
      </c>
      <c r="C9" s="25">
        <f>C7+1</f>
        <v>2</v>
      </c>
      <c r="E9" s="135"/>
      <c r="F9" s="135"/>
      <c r="G9" s="135"/>
      <c r="H9" s="135"/>
      <c r="I9" s="135"/>
      <c r="J9" s="135"/>
      <c r="K9" s="135"/>
    </row>
    <row r="10" spans="2:11" ht="21" customHeight="1">
      <c r="B10" s="24" t="s">
        <v>107</v>
      </c>
      <c r="C10" s="25" t="s">
        <v>217</v>
      </c>
      <c r="J10" s="27"/>
    </row>
    <row r="11" spans="2:11" ht="21" customHeight="1">
      <c r="B11" s="24" t="s">
        <v>108</v>
      </c>
      <c r="C11" s="25" t="s">
        <v>218</v>
      </c>
    </row>
    <row r="12" spans="2:11">
      <c r="B12" s="28"/>
      <c r="C12" s="29"/>
    </row>
    <row r="13" spans="2:11" ht="15" customHeight="1">
      <c r="B13" s="136" t="s">
        <v>109</v>
      </c>
      <c r="C13" s="136" t="s">
        <v>110</v>
      </c>
      <c r="D13" s="136" t="s">
        <v>111</v>
      </c>
      <c r="E13" s="136" t="s">
        <v>112</v>
      </c>
      <c r="F13" s="30"/>
      <c r="G13" s="136" t="s">
        <v>113</v>
      </c>
      <c r="H13" s="136"/>
      <c r="I13" s="136"/>
      <c r="J13" s="136" t="s">
        <v>114</v>
      </c>
      <c r="K13" s="136" t="s">
        <v>115</v>
      </c>
    </row>
    <row r="14" spans="2:11" ht="15" customHeight="1">
      <c r="B14" s="136"/>
      <c r="C14" s="136"/>
      <c r="D14" s="136"/>
      <c r="E14" s="136"/>
      <c r="F14" s="30" t="s">
        <v>116</v>
      </c>
      <c r="G14" s="30" t="s">
        <v>117</v>
      </c>
      <c r="H14" s="30" t="s">
        <v>118</v>
      </c>
      <c r="I14" s="30" t="s">
        <v>119</v>
      </c>
      <c r="J14" s="136"/>
      <c r="K14" s="136"/>
    </row>
    <row r="15" spans="2:11" ht="18.649999999999999" customHeight="1">
      <c r="B15" s="132" t="s">
        <v>120</v>
      </c>
      <c r="C15" s="132"/>
      <c r="D15" s="132"/>
      <c r="E15" s="132"/>
      <c r="F15" s="132"/>
      <c r="G15" s="132"/>
      <c r="H15" s="132"/>
      <c r="I15" s="132"/>
      <c r="J15" s="132"/>
      <c r="K15" s="132"/>
    </row>
    <row r="16" spans="2:11">
      <c r="B16" s="31" t="s">
        <v>225</v>
      </c>
      <c r="C16" s="32" t="s">
        <v>245</v>
      </c>
      <c r="D16" s="32" t="s">
        <v>228</v>
      </c>
      <c r="E16" s="32"/>
      <c r="F16" s="32">
        <v>2</v>
      </c>
      <c r="G16" s="32">
        <v>12.5</v>
      </c>
      <c r="H16" s="32">
        <v>3.5</v>
      </c>
      <c r="I16" s="33"/>
      <c r="J16" s="32"/>
      <c r="K16" s="32" t="s">
        <v>229</v>
      </c>
    </row>
    <row r="17" spans="2:11">
      <c r="B17" s="33"/>
      <c r="C17" s="32"/>
      <c r="D17" s="32"/>
      <c r="E17" s="34"/>
      <c r="F17" s="32"/>
      <c r="G17" s="32"/>
      <c r="H17" s="34"/>
      <c r="I17" s="34"/>
      <c r="J17" s="32"/>
      <c r="K17" s="33"/>
    </row>
    <row r="18" spans="2:11">
      <c r="B18" s="33"/>
      <c r="C18" s="32"/>
      <c r="D18" s="32"/>
      <c r="E18" s="34"/>
      <c r="F18" s="32"/>
      <c r="G18" s="32"/>
      <c r="H18" s="34"/>
      <c r="I18" s="34"/>
      <c r="J18" s="32"/>
      <c r="K18" s="33"/>
    </row>
    <row r="19" spans="2:11">
      <c r="B19" s="33"/>
      <c r="C19" s="32"/>
      <c r="D19" s="32"/>
      <c r="E19" s="34"/>
      <c r="F19" s="32"/>
      <c r="G19" s="32"/>
      <c r="H19" s="34"/>
      <c r="I19" s="34"/>
      <c r="J19" s="32"/>
      <c r="K19" s="33"/>
    </row>
    <row r="20" spans="2:11" ht="22.5" customHeight="1">
      <c r="B20" s="35" t="s">
        <v>121</v>
      </c>
      <c r="C20" s="25"/>
      <c r="D20" s="25"/>
      <c r="E20" s="36"/>
      <c r="F20" s="36"/>
      <c r="G20" s="37"/>
      <c r="H20" s="34"/>
      <c r="I20" s="30"/>
      <c r="J20" s="38"/>
      <c r="K20" s="33"/>
    </row>
    <row r="21" spans="2:11" ht="22.5" customHeight="1">
      <c r="B21" s="35"/>
      <c r="C21" s="36" t="s">
        <v>225</v>
      </c>
      <c r="D21" s="31"/>
      <c r="E21" s="36"/>
      <c r="F21" s="36"/>
      <c r="G21" s="37"/>
      <c r="H21" s="34"/>
      <c r="I21" s="25" t="s">
        <v>21</v>
      </c>
      <c r="J21" s="38">
        <f>+J16</f>
        <v>0</v>
      </c>
      <c r="K21" s="33"/>
    </row>
    <row r="22" spans="2:11" ht="22.5" customHeight="1">
      <c r="B22" s="35"/>
      <c r="C22" s="78"/>
      <c r="D22" s="33"/>
      <c r="E22" s="31"/>
      <c r="F22" s="31"/>
      <c r="G22" s="32"/>
      <c r="H22" s="32"/>
      <c r="I22" s="25"/>
      <c r="J22" s="38"/>
      <c r="K22" s="33"/>
    </row>
    <row r="23" spans="2:11" ht="22.5" customHeight="1">
      <c r="B23" s="35"/>
      <c r="C23" s="78"/>
      <c r="D23" s="33"/>
      <c r="E23" s="31"/>
      <c r="F23" s="31"/>
      <c r="G23" s="32"/>
      <c r="H23" s="32"/>
      <c r="I23" s="25"/>
      <c r="J23" s="38"/>
      <c r="K23" s="33"/>
    </row>
    <row r="24" spans="2:11" ht="22.5" customHeight="1">
      <c r="B24" s="35"/>
      <c r="C24" s="78"/>
      <c r="D24" s="33"/>
      <c r="E24" s="31"/>
      <c r="F24" s="31"/>
      <c r="G24" s="32"/>
      <c r="H24" s="32"/>
      <c r="I24" s="25"/>
      <c r="J24" s="38"/>
      <c r="K24" s="33"/>
    </row>
    <row r="25" spans="2:11" ht="22.5" customHeight="1">
      <c r="B25" s="35"/>
      <c r="C25" s="139"/>
      <c r="D25" s="139"/>
      <c r="E25" s="31"/>
      <c r="F25" s="31"/>
      <c r="G25" s="32"/>
      <c r="H25" s="32"/>
      <c r="I25" s="25"/>
      <c r="J25" s="38"/>
      <c r="K25" s="33"/>
    </row>
    <row r="26" spans="2:11" ht="22.5" customHeight="1">
      <c r="B26" s="35"/>
      <c r="C26" s="134"/>
      <c r="D26" s="134"/>
      <c r="E26" s="31"/>
      <c r="F26" s="31"/>
      <c r="G26" s="32"/>
      <c r="H26" s="32"/>
      <c r="I26" s="25"/>
      <c r="J26" s="38"/>
      <c r="K26" s="33"/>
    </row>
    <row r="27" spans="2:11" ht="22.5" customHeight="1">
      <c r="B27" s="33"/>
      <c r="C27" s="141"/>
      <c r="D27" s="141"/>
      <c r="E27" s="34"/>
      <c r="F27" s="34"/>
      <c r="G27" s="34"/>
      <c r="H27" s="34"/>
      <c r="I27" s="34"/>
      <c r="J27" s="38"/>
      <c r="K27" s="33"/>
    </row>
    <row r="28" spans="2:11" ht="21.65" customHeight="1">
      <c r="B28" s="33"/>
      <c r="C28" s="34"/>
      <c r="D28" s="34"/>
      <c r="E28" s="34"/>
      <c r="F28" s="34"/>
      <c r="G28" s="34"/>
      <c r="H28" s="34"/>
      <c r="I28" s="34"/>
      <c r="J28" s="38"/>
      <c r="K28" s="39"/>
    </row>
    <row r="29" spans="2:11" ht="21.65" customHeight="1">
      <c r="B29" s="31"/>
      <c r="C29" s="34"/>
      <c r="D29" s="34"/>
      <c r="E29" s="34"/>
      <c r="F29" s="34"/>
      <c r="G29" s="34"/>
      <c r="H29" s="34"/>
      <c r="I29" s="34"/>
      <c r="J29" s="38"/>
      <c r="K29" s="39"/>
    </row>
    <row r="30" spans="2:11">
      <c r="B30" s="31"/>
      <c r="C30" s="31"/>
      <c r="D30" s="31"/>
      <c r="E30" s="31"/>
      <c r="F30" s="31"/>
      <c r="G30" s="34"/>
      <c r="H30" s="34"/>
      <c r="I30" s="34"/>
      <c r="J30" s="39"/>
      <c r="K30" s="33"/>
    </row>
    <row r="31" spans="2:11">
      <c r="B31" s="33"/>
      <c r="C31" s="32"/>
      <c r="D31" s="32"/>
      <c r="E31" s="34"/>
      <c r="F31" s="34"/>
      <c r="G31" s="34"/>
      <c r="H31" s="34"/>
      <c r="I31" s="34"/>
      <c r="J31" s="34"/>
      <c r="K31" s="33"/>
    </row>
    <row r="32" spans="2:11" ht="23">
      <c r="B32" s="142" t="s">
        <v>122</v>
      </c>
      <c r="C32" s="142"/>
      <c r="D32" s="142"/>
      <c r="E32" s="142"/>
      <c r="F32" s="142"/>
      <c r="G32" s="142"/>
      <c r="H32" s="142"/>
      <c r="I32" s="142"/>
      <c r="J32" s="142"/>
      <c r="K32" s="33"/>
    </row>
    <row r="33" spans="2:11">
      <c r="B33" s="32"/>
      <c r="C33" s="32"/>
      <c r="D33" s="32"/>
      <c r="E33" s="34"/>
      <c r="F33" s="34"/>
      <c r="G33" s="34"/>
      <c r="H33" s="34"/>
      <c r="I33" s="34"/>
      <c r="J33" s="34"/>
      <c r="K33" s="33"/>
    </row>
    <row r="34" spans="2:11" s="41" customFormat="1" ht="29.15" customHeight="1">
      <c r="B34" s="36" t="s">
        <v>0</v>
      </c>
      <c r="C34" s="140" t="s">
        <v>1</v>
      </c>
      <c r="D34" s="140"/>
      <c r="E34" s="140"/>
      <c r="F34" s="140" t="s">
        <v>2</v>
      </c>
      <c r="G34" s="140"/>
      <c r="H34" s="25" t="s">
        <v>3</v>
      </c>
      <c r="I34" s="25" t="s">
        <v>4</v>
      </c>
      <c r="J34" s="25" t="s">
        <v>123</v>
      </c>
      <c r="K34" s="25" t="s">
        <v>124</v>
      </c>
    </row>
    <row r="35" spans="2:11" s="41" customFormat="1" ht="162" customHeight="1">
      <c r="B35" s="42">
        <v>1</v>
      </c>
      <c r="C35" s="137" t="s">
        <v>183</v>
      </c>
      <c r="D35" s="137"/>
      <c r="E35" s="137"/>
      <c r="F35" s="138" t="s">
        <v>7</v>
      </c>
      <c r="G35" s="138"/>
      <c r="H35" s="43" t="s">
        <v>125</v>
      </c>
      <c r="I35" s="44">
        <v>1</v>
      </c>
      <c r="J35" s="45"/>
      <c r="K35" s="42"/>
    </row>
    <row r="36" spans="2:11" s="41" customFormat="1" ht="209.5" customHeight="1">
      <c r="B36" s="42">
        <v>2</v>
      </c>
      <c r="C36" s="137" t="s">
        <v>184</v>
      </c>
      <c r="D36" s="137"/>
      <c r="E36" s="137"/>
      <c r="F36" s="138" t="s">
        <v>9</v>
      </c>
      <c r="G36" s="138"/>
      <c r="H36" s="42" t="s">
        <v>10</v>
      </c>
      <c r="I36" s="42"/>
      <c r="J36" s="45"/>
      <c r="K36" s="42"/>
    </row>
    <row r="37" spans="2:11" s="41" customFormat="1" ht="236.5" customHeight="1">
      <c r="B37" s="42">
        <v>3</v>
      </c>
      <c r="C37" s="137" t="s">
        <v>185</v>
      </c>
      <c r="D37" s="137"/>
      <c r="E37" s="137"/>
      <c r="F37" s="138" t="s">
        <v>11</v>
      </c>
      <c r="G37" s="138"/>
      <c r="H37" s="42" t="s">
        <v>12</v>
      </c>
      <c r="I37" s="42"/>
      <c r="J37" s="45"/>
      <c r="K37" s="42"/>
    </row>
    <row r="38" spans="2:11" s="41" customFormat="1" ht="195" customHeight="1">
      <c r="B38" s="42">
        <v>4</v>
      </c>
      <c r="C38" s="137" t="s">
        <v>186</v>
      </c>
      <c r="D38" s="137"/>
      <c r="E38" s="137"/>
      <c r="F38" s="138" t="s">
        <v>13</v>
      </c>
      <c r="G38" s="138"/>
      <c r="H38" s="42" t="s">
        <v>14</v>
      </c>
      <c r="I38" s="42"/>
      <c r="J38" s="45"/>
      <c r="K38" s="42"/>
    </row>
    <row r="39" spans="2:11" s="41" customFormat="1" ht="88.4" customHeight="1">
      <c r="B39" s="42">
        <v>5</v>
      </c>
      <c r="C39" s="137" t="s">
        <v>187</v>
      </c>
      <c r="D39" s="137"/>
      <c r="E39" s="137"/>
      <c r="F39" s="138" t="s">
        <v>15</v>
      </c>
      <c r="G39" s="138"/>
      <c r="H39" s="42" t="s">
        <v>10</v>
      </c>
      <c r="I39" s="44">
        <v>0</v>
      </c>
      <c r="J39" s="45"/>
      <c r="K39" s="42"/>
    </row>
    <row r="40" spans="2:11" s="41" customFormat="1" ht="272.5" customHeight="1">
      <c r="B40" s="42">
        <v>6</v>
      </c>
      <c r="C40" s="137" t="s">
        <v>188</v>
      </c>
      <c r="D40" s="137"/>
      <c r="E40" s="137"/>
      <c r="F40" s="138" t="s">
        <v>16</v>
      </c>
      <c r="G40" s="138"/>
      <c r="H40" s="43" t="s">
        <v>17</v>
      </c>
      <c r="I40" s="44"/>
      <c r="J40" s="45"/>
      <c r="K40" s="42"/>
    </row>
    <row r="41" spans="2:11" s="41" customFormat="1" ht="192" customHeight="1">
      <c r="B41" s="42">
        <v>7</v>
      </c>
      <c r="C41" s="137" t="s">
        <v>189</v>
      </c>
      <c r="D41" s="137"/>
      <c r="E41" s="137"/>
      <c r="F41" s="138" t="s">
        <v>18</v>
      </c>
      <c r="G41" s="138"/>
      <c r="H41" s="43" t="s">
        <v>19</v>
      </c>
      <c r="I41" s="42"/>
      <c r="J41" s="45"/>
      <c r="K41" s="42"/>
    </row>
    <row r="42" spans="2:11" s="41" customFormat="1" ht="232.75" customHeight="1">
      <c r="B42" s="42">
        <v>8</v>
      </c>
      <c r="C42" s="137" t="s">
        <v>190</v>
      </c>
      <c r="D42" s="137"/>
      <c r="E42" s="137"/>
      <c r="F42" s="138" t="s">
        <v>182</v>
      </c>
      <c r="G42" s="138"/>
      <c r="H42" s="43" t="s">
        <v>21</v>
      </c>
      <c r="I42" s="42"/>
      <c r="J42" s="45"/>
      <c r="K42" s="42"/>
    </row>
    <row r="43" spans="2:11" s="41" customFormat="1" ht="292.5" customHeight="1">
      <c r="B43" s="42">
        <v>9</v>
      </c>
      <c r="C43" s="137" t="s">
        <v>191</v>
      </c>
      <c r="D43" s="137"/>
      <c r="E43" s="137"/>
      <c r="F43" s="138" t="s">
        <v>22</v>
      </c>
      <c r="G43" s="138"/>
      <c r="H43" s="43" t="s">
        <v>23</v>
      </c>
      <c r="I43" s="42"/>
      <c r="J43" s="45"/>
      <c r="K43" s="42"/>
    </row>
    <row r="44" spans="2:11" s="41" customFormat="1" ht="262.64999999999998" customHeight="1">
      <c r="B44" s="42">
        <v>10</v>
      </c>
      <c r="C44" s="137" t="s">
        <v>192</v>
      </c>
      <c r="D44" s="137"/>
      <c r="E44" s="137"/>
      <c r="F44" s="138" t="s">
        <v>24</v>
      </c>
      <c r="G44" s="138"/>
      <c r="H44" s="43" t="s">
        <v>23</v>
      </c>
      <c r="I44" s="42"/>
      <c r="J44" s="45"/>
      <c r="K44" s="42"/>
    </row>
    <row r="45" spans="2:11" s="41" customFormat="1" ht="249" customHeight="1">
      <c r="B45" s="42">
        <v>11</v>
      </c>
      <c r="C45" s="137" t="s">
        <v>193</v>
      </c>
      <c r="D45" s="137"/>
      <c r="E45" s="137"/>
      <c r="F45" s="138" t="s">
        <v>25</v>
      </c>
      <c r="G45" s="138"/>
      <c r="H45" s="43" t="s">
        <v>23</v>
      </c>
      <c r="I45" s="42"/>
      <c r="J45" s="45"/>
      <c r="K45" s="42"/>
    </row>
    <row r="46" spans="2:11" s="41" customFormat="1" ht="145.65" customHeight="1">
      <c r="B46" s="42">
        <v>12</v>
      </c>
      <c r="C46" s="137" t="s">
        <v>194</v>
      </c>
      <c r="D46" s="137"/>
      <c r="E46" s="137"/>
      <c r="F46" s="138" t="s">
        <v>26</v>
      </c>
      <c r="G46" s="138"/>
      <c r="H46" s="43" t="s">
        <v>23</v>
      </c>
      <c r="I46" s="42"/>
      <c r="J46" s="45"/>
      <c r="K46" s="42"/>
    </row>
    <row r="47" spans="2:11" s="41" customFormat="1" ht="282.64999999999998" customHeight="1">
      <c r="B47" s="42">
        <v>13</v>
      </c>
      <c r="C47" s="137" t="s">
        <v>195</v>
      </c>
      <c r="D47" s="137"/>
      <c r="E47" s="137"/>
      <c r="F47" s="138" t="s">
        <v>27</v>
      </c>
      <c r="G47" s="138"/>
      <c r="H47" s="43" t="s">
        <v>23</v>
      </c>
      <c r="I47" s="42"/>
      <c r="J47" s="45"/>
      <c r="K47" s="42"/>
    </row>
    <row r="48" spans="2:11" s="41" customFormat="1" ht="166.75" customHeight="1">
      <c r="B48" s="42">
        <v>14</v>
      </c>
      <c r="C48" s="137" t="s">
        <v>196</v>
      </c>
      <c r="D48" s="137"/>
      <c r="E48" s="137"/>
      <c r="F48" s="138" t="s">
        <v>28</v>
      </c>
      <c r="G48" s="138"/>
      <c r="H48" s="43" t="s">
        <v>23</v>
      </c>
      <c r="I48" s="42"/>
      <c r="J48" s="45"/>
      <c r="K48" s="42"/>
    </row>
    <row r="49" spans="2:11" s="41" customFormat="1" ht="270.64999999999998" customHeight="1">
      <c r="B49" s="42">
        <v>15</v>
      </c>
      <c r="C49" s="137" t="s">
        <v>197</v>
      </c>
      <c r="D49" s="137"/>
      <c r="E49" s="137"/>
      <c r="F49" s="138" t="s">
        <v>29</v>
      </c>
      <c r="G49" s="138"/>
      <c r="H49" s="42" t="s">
        <v>10</v>
      </c>
      <c r="I49" s="42"/>
      <c r="J49" s="45"/>
      <c r="K49" s="42"/>
    </row>
    <row r="50" spans="2:11" s="41" customFormat="1" ht="200.5" customHeight="1">
      <c r="B50" s="42">
        <v>16</v>
      </c>
      <c r="C50" s="137" t="s">
        <v>198</v>
      </c>
      <c r="D50" s="137"/>
      <c r="E50" s="137"/>
      <c r="F50" s="138" t="s">
        <v>30</v>
      </c>
      <c r="G50" s="138"/>
      <c r="H50" s="42"/>
      <c r="I50" s="42"/>
      <c r="J50" s="45"/>
      <c r="K50" s="42"/>
    </row>
    <row r="51" spans="2:11" s="41" customFormat="1" ht="52.75" customHeight="1">
      <c r="B51" s="42">
        <v>17</v>
      </c>
      <c r="C51" s="143" t="s">
        <v>126</v>
      </c>
      <c r="D51" s="143"/>
      <c r="E51" s="143"/>
      <c r="F51" s="138" t="s">
        <v>127</v>
      </c>
      <c r="G51" s="138"/>
      <c r="H51" s="46"/>
      <c r="I51" s="42"/>
      <c r="J51" s="45"/>
      <c r="K51" s="42"/>
    </row>
    <row r="52" spans="2:11" s="41" customFormat="1" ht="87" customHeight="1">
      <c r="B52" s="42">
        <v>18</v>
      </c>
      <c r="C52" s="137" t="s">
        <v>199</v>
      </c>
      <c r="D52" s="137"/>
      <c r="E52" s="137"/>
      <c r="F52" s="138" t="s">
        <v>31</v>
      </c>
      <c r="G52" s="138"/>
      <c r="H52" s="42" t="s">
        <v>10</v>
      </c>
      <c r="I52" s="42"/>
      <c r="J52" s="45"/>
      <c r="K52" s="42"/>
    </row>
    <row r="53" spans="2:11" s="41" customFormat="1" ht="163.4" customHeight="1">
      <c r="B53" s="42">
        <v>19</v>
      </c>
      <c r="C53" s="137" t="s">
        <v>200</v>
      </c>
      <c r="D53" s="137"/>
      <c r="E53" s="137"/>
      <c r="F53" s="138" t="s">
        <v>32</v>
      </c>
      <c r="G53" s="138"/>
      <c r="H53" s="42" t="s">
        <v>10</v>
      </c>
      <c r="I53" s="44"/>
      <c r="J53" s="45"/>
      <c r="K53" s="32"/>
    </row>
    <row r="54" spans="2:11" s="41" customFormat="1" ht="122.4" customHeight="1">
      <c r="B54" s="42">
        <v>20</v>
      </c>
      <c r="C54" s="137" t="s">
        <v>201</v>
      </c>
      <c r="D54" s="137"/>
      <c r="E54" s="137"/>
      <c r="F54" s="138" t="s">
        <v>33</v>
      </c>
      <c r="G54" s="138"/>
      <c r="H54" s="42" t="s">
        <v>10</v>
      </c>
      <c r="I54" s="44">
        <v>0</v>
      </c>
      <c r="J54" s="45"/>
      <c r="K54" s="42"/>
    </row>
    <row r="55" spans="2:11" s="41" customFormat="1" ht="103.75" customHeight="1">
      <c r="B55" s="42">
        <v>21</v>
      </c>
      <c r="C55" s="137" t="s">
        <v>202</v>
      </c>
      <c r="D55" s="137"/>
      <c r="E55" s="137"/>
      <c r="F55" s="138" t="s">
        <v>34</v>
      </c>
      <c r="G55" s="138"/>
      <c r="H55" s="42" t="s">
        <v>10</v>
      </c>
      <c r="I55" s="44">
        <f>+J106</f>
        <v>0</v>
      </c>
      <c r="J55" s="45"/>
      <c r="K55" s="42"/>
    </row>
    <row r="56" spans="2:11" s="41" customFormat="1" ht="214.75" customHeight="1">
      <c r="B56" s="42">
        <v>22</v>
      </c>
      <c r="C56" s="137" t="s">
        <v>203</v>
      </c>
      <c r="D56" s="137"/>
      <c r="E56" s="137"/>
      <c r="F56" s="138" t="s">
        <v>35</v>
      </c>
      <c r="G56" s="138"/>
      <c r="H56" s="42" t="s">
        <v>10</v>
      </c>
      <c r="I56" s="44">
        <v>0</v>
      </c>
      <c r="J56" s="45"/>
      <c r="K56" s="42"/>
    </row>
    <row r="57" spans="2:11" s="41" customFormat="1" ht="32.15" customHeight="1">
      <c r="B57" s="42">
        <v>23</v>
      </c>
      <c r="C57" s="143" t="s">
        <v>128</v>
      </c>
      <c r="D57" s="143"/>
      <c r="E57" s="143"/>
      <c r="F57" s="138"/>
      <c r="G57" s="138"/>
      <c r="H57" s="35"/>
      <c r="I57" s="42"/>
      <c r="J57" s="45"/>
      <c r="K57" s="42"/>
    </row>
    <row r="58" spans="2:11" s="41" customFormat="1" ht="64.400000000000006" customHeight="1">
      <c r="B58" s="42">
        <v>24</v>
      </c>
      <c r="C58" s="137" t="s">
        <v>204</v>
      </c>
      <c r="D58" s="137"/>
      <c r="E58" s="137"/>
      <c r="F58" s="138" t="s">
        <v>36</v>
      </c>
      <c r="G58" s="138"/>
      <c r="H58" s="42"/>
      <c r="I58" s="42"/>
      <c r="J58" s="45"/>
      <c r="K58" s="33"/>
    </row>
    <row r="59" spans="2:11" s="41" customFormat="1" ht="102.65" customHeight="1">
      <c r="B59" s="42">
        <v>25</v>
      </c>
      <c r="C59" s="137" t="s">
        <v>205</v>
      </c>
      <c r="D59" s="137"/>
      <c r="E59" s="137"/>
      <c r="F59" s="138" t="s">
        <v>37</v>
      </c>
      <c r="G59" s="138"/>
      <c r="H59" s="43" t="s">
        <v>23</v>
      </c>
      <c r="I59" s="44"/>
      <c r="J59" s="45"/>
      <c r="K59" s="32"/>
    </row>
    <row r="60" spans="2:11" s="41" customFormat="1" ht="216.65" customHeight="1">
      <c r="B60" s="42">
        <v>26</v>
      </c>
      <c r="C60" s="137" t="s">
        <v>206</v>
      </c>
      <c r="D60" s="137"/>
      <c r="E60" s="137"/>
      <c r="F60" s="138" t="s">
        <v>38</v>
      </c>
      <c r="G60" s="138"/>
      <c r="H60" s="43" t="s">
        <v>23</v>
      </c>
      <c r="I60" s="44">
        <v>0</v>
      </c>
      <c r="J60" s="45"/>
      <c r="K60" s="42"/>
    </row>
    <row r="61" spans="2:11" s="41" customFormat="1" ht="180.65" customHeight="1">
      <c r="B61" s="42">
        <v>27</v>
      </c>
      <c r="C61" s="137" t="s">
        <v>207</v>
      </c>
      <c r="D61" s="137"/>
      <c r="E61" s="137"/>
      <c r="F61" s="138" t="s">
        <v>39</v>
      </c>
      <c r="G61" s="138"/>
      <c r="H61" s="43" t="s">
        <v>23</v>
      </c>
      <c r="I61" s="42">
        <v>0</v>
      </c>
      <c r="J61" s="45"/>
      <c r="K61" s="42"/>
    </row>
    <row r="62" spans="2:11" s="41" customFormat="1" ht="153" customHeight="1">
      <c r="B62" s="42">
        <v>28</v>
      </c>
      <c r="C62" s="137" t="s">
        <v>40</v>
      </c>
      <c r="D62" s="137"/>
      <c r="E62" s="137"/>
      <c r="F62" s="138" t="s">
        <v>41</v>
      </c>
      <c r="G62" s="138"/>
      <c r="H62" s="43" t="s">
        <v>10</v>
      </c>
      <c r="I62" s="44">
        <f>+J103</f>
        <v>0</v>
      </c>
      <c r="J62" s="45"/>
      <c r="K62" s="42"/>
    </row>
    <row r="63" spans="2:11" s="41" customFormat="1" ht="111.65" customHeight="1">
      <c r="B63" s="42">
        <v>29</v>
      </c>
      <c r="C63" s="137" t="s">
        <v>208</v>
      </c>
      <c r="D63" s="137"/>
      <c r="E63" s="137"/>
      <c r="F63" s="138" t="s">
        <v>42</v>
      </c>
      <c r="G63" s="138"/>
      <c r="H63" s="43" t="s">
        <v>10</v>
      </c>
      <c r="I63" s="44"/>
      <c r="J63" s="45"/>
      <c r="K63" s="42"/>
    </row>
    <row r="64" spans="2:11" s="41" customFormat="1" ht="241.75" customHeight="1">
      <c r="B64" s="42">
        <v>30</v>
      </c>
      <c r="C64" s="137" t="s">
        <v>209</v>
      </c>
      <c r="D64" s="137"/>
      <c r="E64" s="137"/>
      <c r="F64" s="138" t="s">
        <v>43</v>
      </c>
      <c r="G64" s="138"/>
      <c r="H64" s="43" t="s">
        <v>23</v>
      </c>
      <c r="I64" s="44"/>
      <c r="J64" s="45"/>
      <c r="K64" s="42"/>
    </row>
    <row r="65" spans="2:11" s="41" customFormat="1" ht="249" customHeight="1">
      <c r="B65" s="42">
        <v>31</v>
      </c>
      <c r="C65" s="137" t="s">
        <v>129</v>
      </c>
      <c r="D65" s="137"/>
      <c r="E65" s="137"/>
      <c r="F65" s="138" t="s">
        <v>44</v>
      </c>
      <c r="G65" s="138"/>
      <c r="H65" s="43" t="s">
        <v>45</v>
      </c>
      <c r="I65" s="44"/>
      <c r="J65" s="45"/>
      <c r="K65" s="42"/>
    </row>
    <row r="66" spans="2:11" s="41" customFormat="1" ht="138" customHeight="1">
      <c r="B66" s="42">
        <v>32</v>
      </c>
      <c r="C66" s="137" t="s">
        <v>210</v>
      </c>
      <c r="D66" s="137"/>
      <c r="E66" s="137"/>
      <c r="F66" s="138" t="s">
        <v>46</v>
      </c>
      <c r="G66" s="138"/>
      <c r="H66" s="43" t="s">
        <v>47</v>
      </c>
      <c r="I66" s="44"/>
      <c r="J66" s="45"/>
      <c r="K66" s="42"/>
    </row>
    <row r="67" spans="2:11" s="41" customFormat="1" ht="166.75" customHeight="1">
      <c r="B67" s="42">
        <v>33</v>
      </c>
      <c r="C67" s="137" t="s">
        <v>211</v>
      </c>
      <c r="D67" s="137"/>
      <c r="E67" s="137"/>
      <c r="F67" s="138" t="s">
        <v>48</v>
      </c>
      <c r="G67" s="138"/>
      <c r="H67" s="43" t="s">
        <v>45</v>
      </c>
      <c r="I67" s="44"/>
      <c r="J67" s="45"/>
      <c r="K67" s="42"/>
    </row>
    <row r="68" spans="2:11" s="41" customFormat="1" ht="165" customHeight="1">
      <c r="B68" s="42">
        <v>34</v>
      </c>
      <c r="C68" s="137" t="s">
        <v>212</v>
      </c>
      <c r="D68" s="137"/>
      <c r="E68" s="137"/>
      <c r="F68" s="138" t="s">
        <v>49</v>
      </c>
      <c r="G68" s="138"/>
      <c r="H68" s="43" t="s">
        <v>21</v>
      </c>
      <c r="I68" s="42"/>
      <c r="J68" s="45"/>
      <c r="K68" s="42"/>
    </row>
    <row r="69" spans="2:11" s="41" customFormat="1" ht="409.5" customHeight="1">
      <c r="B69" s="42">
        <v>35</v>
      </c>
      <c r="C69" s="137" t="s">
        <v>213</v>
      </c>
      <c r="D69" s="137"/>
      <c r="E69" s="137"/>
      <c r="F69" s="138" t="s">
        <v>50</v>
      </c>
      <c r="G69" s="138"/>
      <c r="H69" s="43" t="s">
        <v>17</v>
      </c>
      <c r="I69" s="42"/>
      <c r="J69" s="45"/>
      <c r="K69" s="42"/>
    </row>
    <row r="70" spans="2:11" s="41" customFormat="1" ht="201" customHeight="1">
      <c r="B70" s="42">
        <v>36</v>
      </c>
      <c r="C70" s="137" t="s">
        <v>214</v>
      </c>
      <c r="D70" s="137"/>
      <c r="E70" s="137"/>
      <c r="F70" s="138" t="s">
        <v>51</v>
      </c>
      <c r="G70" s="138"/>
      <c r="H70" s="42" t="s">
        <v>14</v>
      </c>
      <c r="I70" s="42"/>
      <c r="J70" s="45"/>
      <c r="K70" s="42"/>
    </row>
    <row r="71" spans="2:11" s="41" customFormat="1" ht="201" customHeight="1">
      <c r="B71" s="42">
        <v>37</v>
      </c>
      <c r="C71" s="137" t="s">
        <v>215</v>
      </c>
      <c r="D71" s="137"/>
      <c r="E71" s="137"/>
      <c r="F71" s="138" t="s">
        <v>52</v>
      </c>
      <c r="G71" s="138"/>
      <c r="H71" s="42" t="s">
        <v>14</v>
      </c>
      <c r="I71" s="42"/>
      <c r="J71" s="45"/>
      <c r="K71" s="42"/>
    </row>
    <row r="72" spans="2:11" s="41" customFormat="1" ht="141" customHeight="1">
      <c r="B72" s="42">
        <v>38</v>
      </c>
      <c r="C72" s="137" t="s">
        <v>53</v>
      </c>
      <c r="D72" s="137"/>
      <c r="E72" s="137"/>
      <c r="F72" s="144" t="s">
        <v>54</v>
      </c>
      <c r="G72" s="144"/>
      <c r="H72" s="42" t="s">
        <v>14</v>
      </c>
      <c r="I72" s="39"/>
      <c r="J72" s="45"/>
      <c r="K72" s="42"/>
    </row>
    <row r="73" spans="2:11" s="41" customFormat="1" ht="228.65" customHeight="1">
      <c r="B73" s="42">
        <v>39</v>
      </c>
      <c r="C73" s="137" t="s">
        <v>55</v>
      </c>
      <c r="D73" s="137"/>
      <c r="E73" s="137"/>
      <c r="F73" s="144" t="s">
        <v>56</v>
      </c>
      <c r="G73" s="144"/>
      <c r="H73" s="42" t="s">
        <v>14</v>
      </c>
      <c r="I73" s="39"/>
      <c r="J73" s="45"/>
      <c r="K73" s="42"/>
    </row>
    <row r="74" spans="2:11" s="41" customFormat="1" ht="228.65" customHeight="1">
      <c r="B74" s="42">
        <v>40</v>
      </c>
      <c r="C74" s="145" t="s">
        <v>130</v>
      </c>
      <c r="D74" s="145"/>
      <c r="E74" s="145"/>
      <c r="F74" s="144" t="s">
        <v>58</v>
      </c>
      <c r="G74" s="144"/>
      <c r="H74" s="42" t="s">
        <v>59</v>
      </c>
      <c r="I74" s="39"/>
      <c r="J74" s="45"/>
      <c r="K74" s="42"/>
    </row>
    <row r="75" spans="2:11" s="41" customFormat="1" ht="228.65" customHeight="1">
      <c r="B75" s="42">
        <v>41</v>
      </c>
      <c r="C75" s="137" t="s">
        <v>60</v>
      </c>
      <c r="D75" s="137"/>
      <c r="E75" s="137"/>
      <c r="F75" s="138" t="s">
        <v>61</v>
      </c>
      <c r="G75" s="138"/>
      <c r="H75" s="32" t="s">
        <v>62</v>
      </c>
      <c r="I75" s="42"/>
      <c r="J75" s="45"/>
      <c r="K75" s="42"/>
    </row>
    <row r="76" spans="2:11" s="41" customFormat="1" ht="201" customHeight="1">
      <c r="B76" s="42">
        <v>42</v>
      </c>
      <c r="C76" s="145" t="s">
        <v>63</v>
      </c>
      <c r="D76" s="145"/>
      <c r="E76" s="145"/>
      <c r="F76" s="138" t="s">
        <v>64</v>
      </c>
      <c r="G76" s="138"/>
      <c r="H76" s="32" t="s">
        <v>62</v>
      </c>
      <c r="I76" s="42"/>
      <c r="J76" s="45"/>
      <c r="K76" s="42"/>
    </row>
    <row r="77" spans="2:11" s="41" customFormat="1" ht="145.65" customHeight="1">
      <c r="B77" s="42">
        <v>43</v>
      </c>
      <c r="C77" s="137" t="s">
        <v>131</v>
      </c>
      <c r="D77" s="137"/>
      <c r="E77" s="137"/>
      <c r="F77" s="138" t="s">
        <v>64</v>
      </c>
      <c r="G77" s="138"/>
      <c r="H77" s="32" t="s">
        <v>23</v>
      </c>
      <c r="I77" s="42"/>
      <c r="J77" s="45"/>
      <c r="K77" s="42"/>
    </row>
    <row r="78" spans="2:11" s="41" customFormat="1" ht="161.5" customHeight="1">
      <c r="B78" s="42">
        <v>44</v>
      </c>
      <c r="C78" s="137" t="s">
        <v>132</v>
      </c>
      <c r="D78" s="137"/>
      <c r="E78" s="137"/>
      <c r="F78" s="138" t="s">
        <v>67</v>
      </c>
      <c r="G78" s="138"/>
      <c r="H78" s="32" t="s">
        <v>14</v>
      </c>
      <c r="I78" s="42"/>
      <c r="J78" s="45"/>
      <c r="K78" s="42"/>
    </row>
    <row r="79" spans="2:11" s="41" customFormat="1" ht="161.5" customHeight="1">
      <c r="B79" s="42">
        <v>45</v>
      </c>
      <c r="C79" s="137" t="s">
        <v>72</v>
      </c>
      <c r="D79" s="137"/>
      <c r="E79" s="137"/>
      <c r="F79" s="138" t="s">
        <v>73</v>
      </c>
      <c r="G79" s="138"/>
      <c r="H79" s="32" t="s">
        <v>68</v>
      </c>
      <c r="I79" s="44">
        <f>+J111</f>
        <v>0</v>
      </c>
      <c r="J79" s="45"/>
      <c r="K79" s="42"/>
    </row>
    <row r="80" spans="2:11" s="41" customFormat="1" ht="136.4" customHeight="1">
      <c r="B80" s="42">
        <v>46</v>
      </c>
      <c r="C80" s="137" t="s">
        <v>133</v>
      </c>
      <c r="D80" s="137"/>
      <c r="E80" s="137"/>
      <c r="F80" s="138" t="s">
        <v>93</v>
      </c>
      <c r="G80" s="138"/>
      <c r="H80" s="32" t="s">
        <v>14</v>
      </c>
      <c r="I80" s="44">
        <f>+J97</f>
        <v>0</v>
      </c>
      <c r="J80" s="45"/>
      <c r="K80" s="42"/>
    </row>
    <row r="81" spans="2:11" s="41" customFormat="1" ht="168" customHeight="1">
      <c r="B81" s="42">
        <v>47</v>
      </c>
      <c r="C81" s="137" t="s">
        <v>76</v>
      </c>
      <c r="D81" s="137"/>
      <c r="E81" s="137"/>
      <c r="F81" s="138" t="s">
        <v>77</v>
      </c>
      <c r="G81" s="138"/>
      <c r="H81" s="32" t="s">
        <v>59</v>
      </c>
      <c r="I81" s="44"/>
      <c r="J81" s="45"/>
      <c r="K81" s="42">
        <v>0</v>
      </c>
    </row>
    <row r="82" spans="2:11" s="41" customFormat="1" ht="176.4" customHeight="1">
      <c r="B82" s="42">
        <v>48</v>
      </c>
      <c r="C82" s="137" t="s">
        <v>134</v>
      </c>
      <c r="D82" s="137"/>
      <c r="E82" s="137"/>
      <c r="F82" s="146" t="s">
        <v>70</v>
      </c>
      <c r="G82" s="147"/>
      <c r="H82" s="31" t="s">
        <v>135</v>
      </c>
      <c r="I82" s="47"/>
      <c r="J82" s="47"/>
      <c r="K82" s="47"/>
    </row>
    <row r="83" spans="2:11" s="41" customFormat="1" ht="162.65" customHeight="1">
      <c r="B83" s="42">
        <v>49</v>
      </c>
      <c r="C83" s="145" t="s">
        <v>74</v>
      </c>
      <c r="D83" s="145"/>
      <c r="E83" s="145"/>
      <c r="F83" s="146" t="s">
        <v>136</v>
      </c>
      <c r="G83" s="147"/>
      <c r="H83" s="31" t="s">
        <v>12</v>
      </c>
      <c r="I83" s="31"/>
      <c r="J83" s="31"/>
      <c r="K83" s="31"/>
    </row>
    <row r="84" spans="2:11" s="41" customFormat="1" ht="196.4" customHeight="1">
      <c r="B84" s="42">
        <v>50</v>
      </c>
      <c r="C84" s="145" t="s">
        <v>82</v>
      </c>
      <c r="D84" s="145"/>
      <c r="E84" s="145"/>
      <c r="F84" s="146" t="s">
        <v>95</v>
      </c>
      <c r="G84" s="147"/>
      <c r="H84" s="31" t="s">
        <v>135</v>
      </c>
      <c r="I84" s="31"/>
      <c r="J84" s="31"/>
      <c r="K84" s="31"/>
    </row>
    <row r="85" spans="2:11" s="41" customFormat="1" ht="23">
      <c r="B85" s="149" t="s">
        <v>137</v>
      </c>
      <c r="C85" s="150"/>
      <c r="D85" s="151"/>
      <c r="E85" s="48" t="s">
        <v>138</v>
      </c>
      <c r="F85" s="48"/>
      <c r="G85" s="48" t="s">
        <v>139</v>
      </c>
      <c r="H85" s="48" t="s">
        <v>140</v>
      </c>
      <c r="I85" s="46" t="s">
        <v>141</v>
      </c>
      <c r="J85" s="48" t="s">
        <v>4</v>
      </c>
      <c r="K85" s="48" t="s">
        <v>3</v>
      </c>
    </row>
    <row r="86" spans="2:11" s="41" customFormat="1" ht="23">
      <c r="B86" s="46"/>
      <c r="C86" s="46"/>
      <c r="D86" s="46"/>
      <c r="E86" s="48"/>
      <c r="F86" s="48"/>
      <c r="G86" s="48"/>
      <c r="H86" s="48"/>
      <c r="I86" s="46"/>
      <c r="J86" s="48"/>
      <c r="K86" s="48"/>
    </row>
    <row r="87" spans="2:11" s="41" customFormat="1" ht="14.4" customHeight="1">
      <c r="B87" s="49"/>
      <c r="C87" s="46"/>
      <c r="D87" s="46"/>
      <c r="E87" s="48"/>
      <c r="F87" s="48"/>
      <c r="G87" s="48"/>
      <c r="H87" s="48"/>
      <c r="I87" s="46"/>
      <c r="J87" s="48"/>
      <c r="K87" s="48"/>
    </row>
    <row r="88" spans="2:11" s="41" customFormat="1" ht="23">
      <c r="B88" s="143" t="s">
        <v>142</v>
      </c>
      <c r="C88" s="143"/>
      <c r="D88" s="143"/>
      <c r="E88" s="143"/>
      <c r="F88" s="50"/>
      <c r="G88" s="50"/>
      <c r="H88" s="50"/>
      <c r="I88" s="43"/>
      <c r="J88" s="49"/>
      <c r="K88" s="48"/>
    </row>
    <row r="89" spans="2:11" s="41" customFormat="1" ht="23">
      <c r="B89" s="148" t="s">
        <v>120</v>
      </c>
      <c r="C89" s="148"/>
      <c r="D89" s="148"/>
      <c r="E89" s="46">
        <v>0</v>
      </c>
      <c r="F89" s="50"/>
      <c r="G89" s="43"/>
      <c r="H89" s="43"/>
      <c r="I89" s="51"/>
      <c r="J89" s="52">
        <f>I89*H89*G89*E89</f>
        <v>0</v>
      </c>
      <c r="K89" s="48"/>
    </row>
    <row r="90" spans="2:11" s="41" customFormat="1" ht="23">
      <c r="B90" s="152" t="s">
        <v>143</v>
      </c>
      <c r="C90" s="152"/>
      <c r="D90" s="152"/>
      <c r="E90" s="40"/>
      <c r="F90" s="50"/>
      <c r="G90" s="50"/>
      <c r="H90" s="50"/>
      <c r="I90" s="51"/>
      <c r="J90" s="52">
        <f>SUM(J89:J89)</f>
        <v>0</v>
      </c>
      <c r="K90" s="43" t="s">
        <v>17</v>
      </c>
    </row>
    <row r="91" spans="2:11" s="41" customFormat="1" ht="23">
      <c r="B91" s="43"/>
      <c r="C91" s="53"/>
      <c r="D91" s="43"/>
      <c r="E91" s="40"/>
      <c r="F91" s="50"/>
      <c r="G91" s="50"/>
      <c r="H91" s="50"/>
      <c r="I91" s="51"/>
      <c r="J91" s="43"/>
      <c r="K91" s="43"/>
    </row>
    <row r="92" spans="2:11" s="41" customFormat="1">
      <c r="B92" s="33"/>
      <c r="C92" s="32"/>
      <c r="D92" s="32"/>
      <c r="E92" s="34"/>
      <c r="F92" s="34"/>
      <c r="G92" s="34"/>
      <c r="H92" s="34"/>
      <c r="I92" s="32"/>
      <c r="J92" s="34"/>
      <c r="K92" s="33"/>
    </row>
    <row r="93" spans="2:11" s="41" customFormat="1">
      <c r="B93" s="155" t="s">
        <v>246</v>
      </c>
      <c r="C93" s="155"/>
      <c r="D93" s="155"/>
      <c r="E93" s="54"/>
      <c r="F93" s="54"/>
      <c r="G93" s="34"/>
      <c r="H93" s="34"/>
      <c r="I93" s="32"/>
      <c r="J93" s="34"/>
      <c r="K93" s="33"/>
    </row>
    <row r="94" spans="2:11" s="41" customFormat="1">
      <c r="B94" s="154" t="s">
        <v>144</v>
      </c>
      <c r="C94" s="154"/>
      <c r="D94" s="154"/>
      <c r="E94" s="55"/>
      <c r="F94" s="55"/>
      <c r="G94" s="34"/>
      <c r="H94" s="34"/>
      <c r="I94" s="32"/>
      <c r="J94" s="56">
        <f>+J21</f>
        <v>0</v>
      </c>
      <c r="K94" s="33"/>
    </row>
    <row r="95" spans="2:11" s="41" customFormat="1">
      <c r="B95" s="154" t="s">
        <v>145</v>
      </c>
      <c r="C95" s="154"/>
      <c r="D95" s="154"/>
      <c r="E95" s="55"/>
      <c r="F95" s="55"/>
      <c r="G95" s="34"/>
      <c r="H95" s="34"/>
      <c r="I95" s="32"/>
      <c r="J95" s="56">
        <f>+J94*0.1</f>
        <v>0</v>
      </c>
      <c r="K95" s="33"/>
    </row>
    <row r="96" spans="2:11" s="41" customFormat="1">
      <c r="B96" s="153" t="s">
        <v>143</v>
      </c>
      <c r="C96" s="153"/>
      <c r="D96" s="153"/>
      <c r="E96" s="55"/>
      <c r="F96" s="55"/>
      <c r="G96" s="34"/>
      <c r="H96" s="34"/>
      <c r="I96" s="32"/>
      <c r="J96" s="56">
        <f>SUM(J94:J95)</f>
        <v>0</v>
      </c>
      <c r="K96" s="32"/>
    </row>
    <row r="97" spans="1:30" s="41" customFormat="1">
      <c r="B97" s="153" t="s">
        <v>143</v>
      </c>
      <c r="C97" s="153"/>
      <c r="D97" s="153"/>
      <c r="E97" s="55"/>
      <c r="F97" s="55"/>
      <c r="G97" s="34"/>
      <c r="H97" s="34"/>
      <c r="I97" s="32"/>
      <c r="J97" s="56">
        <f>ROUND(J96,0)</f>
        <v>0</v>
      </c>
      <c r="K97" s="32" t="s">
        <v>21</v>
      </c>
    </row>
    <row r="98" spans="1:30" s="41" customFormat="1">
      <c r="B98" s="155"/>
      <c r="C98" s="155"/>
      <c r="D98" s="155"/>
      <c r="E98" s="24"/>
      <c r="F98" s="34"/>
      <c r="G98" s="34"/>
      <c r="H98" s="34"/>
      <c r="I98" s="39"/>
      <c r="J98" s="32"/>
      <c r="K98" s="32"/>
    </row>
    <row r="99" spans="1:30" s="41" customFormat="1">
      <c r="B99" s="155"/>
      <c r="C99" s="155"/>
      <c r="D99" s="155"/>
      <c r="E99" s="54"/>
      <c r="F99" s="54"/>
      <c r="G99" s="34"/>
      <c r="H99" s="34"/>
      <c r="I99" s="32"/>
      <c r="J99" s="34"/>
      <c r="K99" s="33"/>
    </row>
    <row r="100" spans="1:30" s="41" customFormat="1">
      <c r="B100" s="154"/>
      <c r="C100" s="154"/>
      <c r="D100" s="154"/>
      <c r="E100" s="55"/>
      <c r="F100" s="55"/>
      <c r="G100" s="34"/>
      <c r="H100" s="34"/>
      <c r="I100" s="32"/>
      <c r="J100" s="56"/>
      <c r="K100" s="33"/>
    </row>
    <row r="101" spans="1:30" s="41" customFormat="1">
      <c r="B101" s="154"/>
      <c r="C101" s="154"/>
      <c r="D101" s="154"/>
      <c r="E101" s="55"/>
      <c r="F101" s="55"/>
      <c r="G101" s="34"/>
      <c r="H101" s="34"/>
      <c r="I101" s="32"/>
      <c r="J101" s="56"/>
      <c r="K101" s="33"/>
    </row>
    <row r="102" spans="1:30" s="41" customFormat="1">
      <c r="B102" s="153"/>
      <c r="C102" s="153"/>
      <c r="D102" s="153"/>
      <c r="E102" s="55"/>
      <c r="F102" s="55"/>
      <c r="G102" s="34"/>
      <c r="H102" s="34"/>
      <c r="I102" s="32"/>
      <c r="J102" s="56"/>
      <c r="K102" s="32"/>
    </row>
    <row r="103" spans="1:30" s="41" customFormat="1">
      <c r="B103" s="153"/>
      <c r="C103" s="153"/>
      <c r="D103" s="153"/>
      <c r="E103" s="55"/>
      <c r="F103" s="55"/>
      <c r="G103" s="34"/>
      <c r="H103" s="34"/>
      <c r="I103" s="32"/>
      <c r="J103" s="56"/>
      <c r="K103" s="32"/>
    </row>
    <row r="104" spans="1:30" s="41" customFormat="1">
      <c r="B104" s="154"/>
      <c r="C104" s="154"/>
      <c r="D104" s="154"/>
      <c r="E104" s="24"/>
      <c r="F104" s="24"/>
      <c r="G104" s="34"/>
      <c r="H104" s="34"/>
      <c r="I104" s="32"/>
      <c r="J104" s="56"/>
    </row>
    <row r="105" spans="1:30" s="41" customFormat="1">
      <c r="B105" s="154"/>
      <c r="C105" s="154"/>
      <c r="D105" s="154"/>
      <c r="E105" s="24"/>
      <c r="F105" s="24"/>
      <c r="G105" s="141"/>
      <c r="H105" s="141"/>
      <c r="I105" s="141"/>
      <c r="J105" s="56"/>
      <c r="K105" s="33"/>
    </row>
    <row r="106" spans="1:30" s="41" customFormat="1">
      <c r="B106" s="154"/>
      <c r="C106" s="154"/>
      <c r="D106" s="154"/>
      <c r="E106" s="54"/>
      <c r="F106" s="54"/>
      <c r="G106" s="54"/>
      <c r="H106" s="34"/>
      <c r="I106" s="32"/>
      <c r="J106" s="56"/>
      <c r="K106" s="33"/>
    </row>
    <row r="107" spans="1:30">
      <c r="B107" s="33"/>
      <c r="C107" s="32"/>
      <c r="D107" s="32"/>
      <c r="E107" s="34"/>
      <c r="F107" s="34"/>
      <c r="G107" s="34"/>
      <c r="H107" s="34"/>
      <c r="I107" s="32"/>
      <c r="J107" s="34"/>
      <c r="K107" s="34"/>
    </row>
    <row r="108" spans="1:30">
      <c r="B108" s="155"/>
      <c r="C108" s="155"/>
      <c r="D108" s="155"/>
      <c r="E108" s="24"/>
      <c r="F108" s="24"/>
      <c r="G108" s="34"/>
      <c r="H108" s="34"/>
      <c r="I108" s="32"/>
      <c r="J108" s="34"/>
      <c r="K108" s="34"/>
    </row>
    <row r="109" spans="1:30">
      <c r="B109" s="154"/>
      <c r="C109" s="154"/>
      <c r="D109" s="154"/>
      <c r="E109" s="24"/>
      <c r="F109" s="24"/>
      <c r="G109" s="141"/>
      <c r="H109" s="141"/>
      <c r="I109" s="141"/>
      <c r="J109" s="56"/>
      <c r="K109" s="32"/>
    </row>
    <row r="110" spans="1:30" s="34" customFormat="1">
      <c r="A110" s="58"/>
      <c r="B110" s="33"/>
      <c r="C110" s="32"/>
      <c r="D110" s="32"/>
      <c r="I110" s="32"/>
      <c r="J110" s="56"/>
      <c r="L110" s="23"/>
      <c r="M110" s="23"/>
      <c r="N110" s="23"/>
      <c r="O110" s="23"/>
      <c r="P110" s="23"/>
      <c r="Q110" s="23"/>
      <c r="R110" s="23"/>
      <c r="S110" s="23"/>
      <c r="T110" s="23"/>
      <c r="U110" s="23"/>
      <c r="V110" s="23"/>
      <c r="W110" s="23"/>
      <c r="X110" s="23"/>
      <c r="Y110" s="23"/>
      <c r="Z110" s="23"/>
      <c r="AA110" s="23"/>
      <c r="AB110" s="23"/>
      <c r="AC110" s="23"/>
      <c r="AD110" s="23"/>
    </row>
    <row r="111" spans="1:30" s="34" customFormat="1">
      <c r="A111" s="58"/>
      <c r="B111" s="33"/>
      <c r="C111" s="32"/>
      <c r="D111" s="32"/>
      <c r="I111" s="32"/>
      <c r="J111" s="56"/>
      <c r="K111" s="32"/>
      <c r="L111" s="23"/>
      <c r="M111" s="23"/>
      <c r="N111" s="23"/>
      <c r="O111" s="23"/>
      <c r="P111" s="23"/>
      <c r="Q111" s="23"/>
      <c r="R111" s="23"/>
      <c r="S111" s="23"/>
      <c r="T111" s="23"/>
      <c r="U111" s="23"/>
      <c r="V111" s="23"/>
      <c r="W111" s="23"/>
      <c r="X111" s="23"/>
      <c r="Y111" s="23"/>
      <c r="Z111" s="23"/>
      <c r="AA111" s="23"/>
      <c r="AB111" s="23"/>
      <c r="AC111" s="23"/>
      <c r="AD111" s="23"/>
    </row>
    <row r="112" spans="1:30">
      <c r="J112" s="56"/>
    </row>
  </sheetData>
  <mergeCells count="137">
    <mergeCell ref="B109:D109"/>
    <mergeCell ref="G109:I109"/>
    <mergeCell ref="B103:D103"/>
    <mergeCell ref="B104:D104"/>
    <mergeCell ref="B105:D105"/>
    <mergeCell ref="G105:I105"/>
    <mergeCell ref="B106:D106"/>
    <mergeCell ref="B108:D108"/>
    <mergeCell ref="B97:D97"/>
    <mergeCell ref="B98:D98"/>
    <mergeCell ref="B99:D99"/>
    <mergeCell ref="B100:D100"/>
    <mergeCell ref="B101:D101"/>
    <mergeCell ref="B102:D102"/>
    <mergeCell ref="B89:D89"/>
    <mergeCell ref="B90:D90"/>
    <mergeCell ref="B93:D93"/>
    <mergeCell ref="B94:D94"/>
    <mergeCell ref="B95:D95"/>
    <mergeCell ref="B96:D96"/>
    <mergeCell ref="C83:E83"/>
    <mergeCell ref="F83:G83"/>
    <mergeCell ref="C84:E84"/>
    <mergeCell ref="F84:G84"/>
    <mergeCell ref="B85:D85"/>
    <mergeCell ref="B88:E88"/>
    <mergeCell ref="C80:E80"/>
    <mergeCell ref="F80:G80"/>
    <mergeCell ref="C81:E81"/>
    <mergeCell ref="F81:G81"/>
    <mergeCell ref="C82:E82"/>
    <mergeCell ref="F82:G82"/>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8:E38"/>
    <mergeCell ref="F38:G38"/>
    <mergeCell ref="C39:E39"/>
    <mergeCell ref="F39:G39"/>
    <mergeCell ref="C40:E40"/>
    <mergeCell ref="F40:G40"/>
    <mergeCell ref="C35:E35"/>
    <mergeCell ref="F35:G35"/>
    <mergeCell ref="C36:E36"/>
    <mergeCell ref="F36:G36"/>
    <mergeCell ref="C37:E37"/>
    <mergeCell ref="F37:G37"/>
    <mergeCell ref="B15:K15"/>
    <mergeCell ref="C25:D25"/>
    <mergeCell ref="C26:D26"/>
    <mergeCell ref="C27:D27"/>
    <mergeCell ref="B32:J32"/>
    <mergeCell ref="C34:E34"/>
    <mergeCell ref="F34:G34"/>
    <mergeCell ref="E9:K9"/>
    <mergeCell ref="B13:B14"/>
    <mergeCell ref="C13:C14"/>
    <mergeCell ref="D13:D14"/>
    <mergeCell ref="E13:E14"/>
    <mergeCell ref="G13:I13"/>
    <mergeCell ref="J13:J14"/>
    <mergeCell ref="K13:K14"/>
  </mergeCells>
  <pageMargins left="0.7" right="0.7" top="0.75" bottom="0.75" header="0.3" footer="0.3"/>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E974FC-D9FC-49C8-9BE7-603BBEF5CB19}">
  <sheetPr>
    <tabColor rgb="FFFFFF00"/>
  </sheetPr>
  <dimension ref="A2:AD112"/>
  <sheetViews>
    <sheetView zoomScale="59" workbookViewId="0">
      <selection activeCell="C36" sqref="C36:E36"/>
    </sheetView>
  </sheetViews>
  <sheetFormatPr defaultColWidth="8.90625" defaultRowHeight="21.5"/>
  <cols>
    <col min="1" max="1" width="8.90625" style="23"/>
    <col min="2" max="2" width="29.90625" style="22" customWidth="1"/>
    <col min="3" max="3" width="21.90625" style="21" customWidth="1"/>
    <col min="4" max="4" width="23.453125" style="21" customWidth="1"/>
    <col min="5" max="5" width="47.08984375" style="23" customWidth="1"/>
    <col min="6" max="6" width="14.90625" style="23" customWidth="1"/>
    <col min="7" max="7" width="12.90625" style="23" customWidth="1"/>
    <col min="8" max="8" width="13.54296875" style="23" customWidth="1"/>
    <col min="9" max="9" width="14.90625" style="23" customWidth="1"/>
    <col min="10" max="10" width="19.90625" style="23" customWidth="1"/>
    <col min="11" max="11" width="35" style="22" customWidth="1"/>
    <col min="12" max="16384" width="8.90625" style="23"/>
  </cols>
  <sheetData>
    <row r="2" spans="2:11" ht="42" customHeight="1">
      <c r="B2" s="24" t="s">
        <v>99</v>
      </c>
      <c r="C2" s="36" t="s">
        <v>251</v>
      </c>
    </row>
    <row r="3" spans="2:11" ht="21" customHeight="1">
      <c r="B3" s="24" t="s">
        <v>100</v>
      </c>
      <c r="C3" s="25"/>
      <c r="E3" s="23" t="s">
        <v>361</v>
      </c>
      <c r="F3" s="23">
        <f>2*30</f>
        <v>60</v>
      </c>
    </row>
    <row r="4" spans="2:11" ht="21" customHeight="1">
      <c r="B4" s="24" t="s">
        <v>101</v>
      </c>
      <c r="C4" s="32" t="s">
        <v>360</v>
      </c>
      <c r="E4" s="23" t="s">
        <v>334</v>
      </c>
    </row>
    <row r="5" spans="2:11" ht="21" customHeight="1">
      <c r="B5" s="24" t="s">
        <v>102</v>
      </c>
      <c r="C5" s="25" t="s">
        <v>359</v>
      </c>
    </row>
    <row r="6" spans="2:11" ht="21" customHeight="1">
      <c r="B6" s="24" t="s">
        <v>103</v>
      </c>
      <c r="C6" s="25"/>
    </row>
    <row r="7" spans="2:11" ht="21" customHeight="1">
      <c r="B7" s="24" t="s">
        <v>104</v>
      </c>
      <c r="C7" s="25">
        <v>2</v>
      </c>
    </row>
    <row r="8" spans="2:11" ht="21" customHeight="1">
      <c r="B8" s="24" t="s">
        <v>105</v>
      </c>
      <c r="C8" s="25" t="s">
        <v>362</v>
      </c>
    </row>
    <row r="9" spans="2:11" ht="41.4" customHeight="1">
      <c r="B9" s="26" t="s">
        <v>106</v>
      </c>
      <c r="C9" s="25">
        <f>C7+1</f>
        <v>3</v>
      </c>
      <c r="E9" s="135"/>
      <c r="F9" s="135"/>
      <c r="G9" s="135"/>
      <c r="H9" s="135"/>
      <c r="I9" s="135"/>
      <c r="J9" s="135"/>
      <c r="K9" s="135"/>
    </row>
    <row r="10" spans="2:11" ht="21" customHeight="1">
      <c r="B10" s="24" t="s">
        <v>107</v>
      </c>
      <c r="C10" s="25" t="s">
        <v>217</v>
      </c>
      <c r="J10" s="27"/>
    </row>
    <row r="11" spans="2:11" ht="21" customHeight="1">
      <c r="B11" s="24" t="s">
        <v>108</v>
      </c>
      <c r="C11" s="25" t="s">
        <v>218</v>
      </c>
    </row>
    <row r="12" spans="2:11">
      <c r="B12" s="28"/>
      <c r="C12" s="29"/>
    </row>
    <row r="13" spans="2:11" ht="15" customHeight="1">
      <c r="B13" s="136" t="s">
        <v>109</v>
      </c>
      <c r="C13" s="136" t="s">
        <v>110</v>
      </c>
      <c r="D13" s="136" t="s">
        <v>111</v>
      </c>
      <c r="E13" s="136" t="s">
        <v>112</v>
      </c>
      <c r="F13" s="30"/>
      <c r="G13" s="136" t="s">
        <v>113</v>
      </c>
      <c r="H13" s="136"/>
      <c r="I13" s="136"/>
      <c r="J13" s="136" t="s">
        <v>114</v>
      </c>
      <c r="K13" s="136" t="s">
        <v>115</v>
      </c>
    </row>
    <row r="14" spans="2:11" ht="15" customHeight="1">
      <c r="B14" s="136"/>
      <c r="C14" s="136"/>
      <c r="D14" s="136"/>
      <c r="E14" s="136"/>
      <c r="F14" s="30" t="s">
        <v>116</v>
      </c>
      <c r="G14" s="30" t="s">
        <v>117</v>
      </c>
      <c r="H14" s="30" t="s">
        <v>118</v>
      </c>
      <c r="I14" s="30" t="s">
        <v>119</v>
      </c>
      <c r="J14" s="136"/>
      <c r="K14" s="136"/>
    </row>
    <row r="15" spans="2:11" ht="18.649999999999999" customHeight="1">
      <c r="B15" s="132" t="s">
        <v>120</v>
      </c>
      <c r="C15" s="132"/>
      <c r="D15" s="132"/>
      <c r="E15" s="132"/>
      <c r="F15" s="132"/>
      <c r="G15" s="132"/>
      <c r="H15" s="132"/>
      <c r="I15" s="132"/>
      <c r="J15" s="132"/>
      <c r="K15" s="132"/>
    </row>
    <row r="16" spans="2:11">
      <c r="B16" s="31"/>
      <c r="C16" s="32"/>
      <c r="D16" s="32"/>
      <c r="E16" s="32"/>
      <c r="F16" s="32"/>
      <c r="G16" s="32"/>
      <c r="H16" s="32"/>
      <c r="I16" s="33"/>
      <c r="J16" s="32"/>
      <c r="K16" s="32" t="s">
        <v>250</v>
      </c>
    </row>
    <row r="17" spans="2:11">
      <c r="B17" s="33"/>
      <c r="C17" s="32"/>
      <c r="D17" s="32"/>
      <c r="E17" s="34"/>
      <c r="F17" s="32"/>
      <c r="G17" s="32"/>
      <c r="H17" s="34"/>
      <c r="I17" s="34"/>
      <c r="J17" s="32"/>
      <c r="K17" s="33"/>
    </row>
    <row r="18" spans="2:11">
      <c r="B18" s="33"/>
      <c r="C18" s="32"/>
      <c r="D18" s="32"/>
      <c r="E18" s="34"/>
      <c r="F18" s="32"/>
      <c r="G18" s="32"/>
      <c r="H18" s="34"/>
      <c r="I18" s="34"/>
      <c r="J18" s="32"/>
      <c r="K18" s="33"/>
    </row>
    <row r="19" spans="2:11">
      <c r="B19" s="33"/>
      <c r="C19" s="32"/>
      <c r="D19" s="32"/>
      <c r="E19" s="34"/>
      <c r="F19" s="32"/>
      <c r="G19" s="32"/>
      <c r="H19" s="34"/>
      <c r="I19" s="34"/>
      <c r="J19" s="32"/>
      <c r="K19" s="33"/>
    </row>
    <row r="20" spans="2:11" ht="22.5" customHeight="1">
      <c r="B20" s="35" t="s">
        <v>121</v>
      </c>
      <c r="C20" s="25"/>
      <c r="D20" s="25"/>
      <c r="E20" s="36"/>
      <c r="F20" s="36"/>
      <c r="G20" s="37"/>
      <c r="H20" s="34"/>
      <c r="I20" s="30"/>
      <c r="J20" s="38"/>
      <c r="K20" s="33"/>
    </row>
    <row r="21" spans="2:11" ht="22.5" customHeight="1">
      <c r="B21" s="35"/>
      <c r="C21" s="36" t="s">
        <v>275</v>
      </c>
      <c r="D21" s="31"/>
      <c r="E21" s="36"/>
      <c r="F21" s="36"/>
      <c r="G21" s="37"/>
      <c r="H21" s="34"/>
      <c r="I21" s="25" t="s">
        <v>10</v>
      </c>
      <c r="J21" s="38">
        <f>+J16</f>
        <v>0</v>
      </c>
      <c r="K21" s="33"/>
    </row>
    <row r="22" spans="2:11" ht="22.5" customHeight="1">
      <c r="B22" s="35"/>
      <c r="C22" s="78" t="s">
        <v>225</v>
      </c>
      <c r="D22" s="33"/>
      <c r="E22" s="31"/>
      <c r="F22" s="31"/>
      <c r="G22" s="32"/>
      <c r="H22" s="32"/>
      <c r="I22" s="25" t="s">
        <v>14</v>
      </c>
      <c r="J22" s="38">
        <f>+J17</f>
        <v>0</v>
      </c>
      <c r="K22" s="33"/>
    </row>
    <row r="23" spans="2:11" ht="22.5" customHeight="1">
      <c r="B23" s="35"/>
      <c r="C23" s="78"/>
      <c r="D23" s="33"/>
      <c r="E23" s="31"/>
      <c r="F23" s="31"/>
      <c r="G23" s="32"/>
      <c r="H23" s="32"/>
      <c r="I23" s="25"/>
      <c r="J23" s="38"/>
      <c r="K23" s="33"/>
    </row>
    <row r="24" spans="2:11" ht="22.5" customHeight="1">
      <c r="B24" s="35"/>
      <c r="C24" s="78"/>
      <c r="D24" s="33"/>
      <c r="E24" s="31"/>
      <c r="F24" s="31"/>
      <c r="G24" s="32"/>
      <c r="H24" s="32"/>
      <c r="I24" s="25"/>
      <c r="J24" s="38"/>
      <c r="K24" s="33"/>
    </row>
    <row r="25" spans="2:11" ht="22.5" customHeight="1">
      <c r="B25" s="35"/>
      <c r="C25" s="139"/>
      <c r="D25" s="139"/>
      <c r="E25" s="31"/>
      <c r="F25" s="31"/>
      <c r="G25" s="32"/>
      <c r="H25" s="32"/>
      <c r="I25" s="25"/>
      <c r="J25" s="38"/>
      <c r="K25" s="33"/>
    </row>
    <row r="26" spans="2:11" ht="22.5" customHeight="1">
      <c r="B26" s="35"/>
      <c r="C26" s="134"/>
      <c r="D26" s="134"/>
      <c r="E26" s="31"/>
      <c r="F26" s="31"/>
      <c r="G26" s="32"/>
      <c r="H26" s="32"/>
      <c r="I26" s="25"/>
      <c r="J26" s="38"/>
      <c r="K26" s="33"/>
    </row>
    <row r="27" spans="2:11" ht="22.5" customHeight="1">
      <c r="B27" s="33"/>
      <c r="C27" s="141"/>
      <c r="D27" s="141"/>
      <c r="E27" s="34"/>
      <c r="F27" s="34"/>
      <c r="G27" s="34"/>
      <c r="H27" s="34"/>
      <c r="I27" s="34"/>
      <c r="J27" s="38"/>
      <c r="K27" s="33"/>
    </row>
    <row r="28" spans="2:11" ht="21.65" customHeight="1">
      <c r="B28" s="33"/>
      <c r="C28" s="34"/>
      <c r="D28" s="34"/>
      <c r="E28" s="34"/>
      <c r="F28" s="34"/>
      <c r="G28" s="34"/>
      <c r="H28" s="34"/>
      <c r="I28" s="34"/>
      <c r="J28" s="38"/>
      <c r="K28" s="39"/>
    </row>
    <row r="29" spans="2:11" ht="21.65" customHeight="1">
      <c r="B29" s="31"/>
      <c r="C29" s="34"/>
      <c r="D29" s="34"/>
      <c r="E29" s="34"/>
      <c r="F29" s="34"/>
      <c r="G29" s="34"/>
      <c r="H29" s="34"/>
      <c r="I29" s="34"/>
      <c r="J29" s="38"/>
      <c r="K29" s="39"/>
    </row>
    <row r="30" spans="2:11">
      <c r="B30" s="31"/>
      <c r="C30" s="31"/>
      <c r="D30" s="31"/>
      <c r="E30" s="31"/>
      <c r="F30" s="31"/>
      <c r="G30" s="34"/>
      <c r="H30" s="34"/>
      <c r="I30" s="34"/>
      <c r="J30" s="39"/>
      <c r="K30" s="33"/>
    </row>
    <row r="31" spans="2:11">
      <c r="B31" s="33"/>
      <c r="C31" s="32"/>
      <c r="D31" s="32"/>
      <c r="E31" s="34"/>
      <c r="F31" s="34"/>
      <c r="G31" s="34"/>
      <c r="H31" s="34"/>
      <c r="I31" s="34"/>
      <c r="J31" s="34"/>
      <c r="K31" s="33"/>
    </row>
    <row r="32" spans="2:11" ht="23">
      <c r="B32" s="142" t="s">
        <v>122</v>
      </c>
      <c r="C32" s="142"/>
      <c r="D32" s="142"/>
      <c r="E32" s="142"/>
      <c r="F32" s="142"/>
      <c r="G32" s="142"/>
      <c r="H32" s="142"/>
      <c r="I32" s="142"/>
      <c r="J32" s="142"/>
      <c r="K32" s="33"/>
    </row>
    <row r="33" spans="2:11">
      <c r="B33" s="32"/>
      <c r="C33" s="32"/>
      <c r="D33" s="32"/>
      <c r="E33" s="34"/>
      <c r="F33" s="34"/>
      <c r="G33" s="34"/>
      <c r="H33" s="34"/>
      <c r="I33" s="34"/>
      <c r="J33" s="34"/>
      <c r="K33" s="33"/>
    </row>
    <row r="34" spans="2:11" s="41" customFormat="1" ht="29.15" customHeight="1">
      <c r="B34" s="36" t="s">
        <v>0</v>
      </c>
      <c r="C34" s="140" t="s">
        <v>1</v>
      </c>
      <c r="D34" s="140"/>
      <c r="E34" s="140"/>
      <c r="F34" s="140" t="s">
        <v>2</v>
      </c>
      <c r="G34" s="140"/>
      <c r="H34" s="25" t="s">
        <v>3</v>
      </c>
      <c r="I34" s="25" t="s">
        <v>4</v>
      </c>
      <c r="J34" s="25" t="s">
        <v>123</v>
      </c>
      <c r="K34" s="25" t="s">
        <v>124</v>
      </c>
    </row>
    <row r="35" spans="2:11" s="41" customFormat="1" ht="162" customHeight="1">
      <c r="B35" s="42">
        <v>1</v>
      </c>
      <c r="C35" s="137" t="s">
        <v>183</v>
      </c>
      <c r="D35" s="137"/>
      <c r="E35" s="137"/>
      <c r="F35" s="138" t="s">
        <v>7</v>
      </c>
      <c r="G35" s="138"/>
      <c r="H35" s="43" t="s">
        <v>125</v>
      </c>
      <c r="I35" s="44">
        <v>1</v>
      </c>
      <c r="J35" s="45"/>
      <c r="K35" s="42"/>
    </row>
    <row r="36" spans="2:11" s="41" customFormat="1" ht="209.5" customHeight="1">
      <c r="B36" s="42">
        <v>2</v>
      </c>
      <c r="C36" s="137" t="s">
        <v>184</v>
      </c>
      <c r="D36" s="137"/>
      <c r="E36" s="137"/>
      <c r="F36" s="138" t="s">
        <v>9</v>
      </c>
      <c r="G36" s="138"/>
      <c r="H36" s="42" t="s">
        <v>10</v>
      </c>
      <c r="I36" s="42"/>
      <c r="J36" s="45"/>
      <c r="K36" s="42"/>
    </row>
    <row r="37" spans="2:11" s="41" customFormat="1" ht="236.5" customHeight="1">
      <c r="B37" s="42">
        <v>3</v>
      </c>
      <c r="C37" s="137" t="s">
        <v>185</v>
      </c>
      <c r="D37" s="137"/>
      <c r="E37" s="137"/>
      <c r="F37" s="138" t="s">
        <v>11</v>
      </c>
      <c r="G37" s="138"/>
      <c r="H37" s="42" t="s">
        <v>12</v>
      </c>
      <c r="I37" s="42"/>
      <c r="J37" s="45"/>
      <c r="K37" s="42"/>
    </row>
    <row r="38" spans="2:11" s="41" customFormat="1" ht="195" customHeight="1">
      <c r="B38" s="42">
        <v>4</v>
      </c>
      <c r="C38" s="137" t="s">
        <v>186</v>
      </c>
      <c r="D38" s="137"/>
      <c r="E38" s="137"/>
      <c r="F38" s="138" t="s">
        <v>13</v>
      </c>
      <c r="G38" s="138"/>
      <c r="H38" s="42" t="s">
        <v>14</v>
      </c>
      <c r="I38" s="42"/>
      <c r="J38" s="45"/>
      <c r="K38" s="42"/>
    </row>
    <row r="39" spans="2:11" s="41" customFormat="1" ht="88.4" customHeight="1">
      <c r="B39" s="42">
        <v>5</v>
      </c>
      <c r="C39" s="137" t="s">
        <v>187</v>
      </c>
      <c r="D39" s="137"/>
      <c r="E39" s="137"/>
      <c r="F39" s="138" t="s">
        <v>15</v>
      </c>
      <c r="G39" s="138"/>
      <c r="H39" s="42" t="s">
        <v>10</v>
      </c>
      <c r="I39" s="44">
        <v>0</v>
      </c>
      <c r="J39" s="45"/>
      <c r="K39" s="42"/>
    </row>
    <row r="40" spans="2:11" s="41" customFormat="1" ht="272.5" customHeight="1">
      <c r="B40" s="42">
        <v>6</v>
      </c>
      <c r="C40" s="137" t="s">
        <v>188</v>
      </c>
      <c r="D40" s="137"/>
      <c r="E40" s="137"/>
      <c r="F40" s="138" t="s">
        <v>16</v>
      </c>
      <c r="G40" s="138"/>
      <c r="H40" s="43" t="s">
        <v>17</v>
      </c>
      <c r="I40" s="44"/>
      <c r="J40" s="45"/>
      <c r="K40" s="42"/>
    </row>
    <row r="41" spans="2:11" s="41" customFormat="1" ht="192" customHeight="1">
      <c r="B41" s="42">
        <v>7</v>
      </c>
      <c r="C41" s="137" t="s">
        <v>189</v>
      </c>
      <c r="D41" s="137"/>
      <c r="E41" s="137"/>
      <c r="F41" s="138" t="s">
        <v>18</v>
      </c>
      <c r="G41" s="138"/>
      <c r="H41" s="43" t="s">
        <v>19</v>
      </c>
      <c r="I41" s="42"/>
      <c r="J41" s="45"/>
      <c r="K41" s="42"/>
    </row>
    <row r="42" spans="2:11" s="41" customFormat="1" ht="232.75" customHeight="1">
      <c r="B42" s="42">
        <v>8</v>
      </c>
      <c r="C42" s="137" t="s">
        <v>190</v>
      </c>
      <c r="D42" s="137"/>
      <c r="E42" s="137"/>
      <c r="F42" s="138" t="s">
        <v>182</v>
      </c>
      <c r="G42" s="138"/>
      <c r="H42" s="43" t="s">
        <v>21</v>
      </c>
      <c r="I42" s="42"/>
      <c r="J42" s="45"/>
      <c r="K42" s="42"/>
    </row>
    <row r="43" spans="2:11" s="41" customFormat="1" ht="292.5" customHeight="1">
      <c r="B43" s="42">
        <v>9</v>
      </c>
      <c r="C43" s="137" t="s">
        <v>191</v>
      </c>
      <c r="D43" s="137"/>
      <c r="E43" s="137"/>
      <c r="F43" s="138" t="s">
        <v>22</v>
      </c>
      <c r="G43" s="138"/>
      <c r="H43" s="43" t="s">
        <v>23</v>
      </c>
      <c r="I43" s="42"/>
      <c r="J43" s="45"/>
      <c r="K43" s="42"/>
    </row>
    <row r="44" spans="2:11" s="41" customFormat="1" ht="262.64999999999998" customHeight="1">
      <c r="B44" s="42">
        <v>10</v>
      </c>
      <c r="C44" s="137" t="s">
        <v>192</v>
      </c>
      <c r="D44" s="137"/>
      <c r="E44" s="137"/>
      <c r="F44" s="138" t="s">
        <v>24</v>
      </c>
      <c r="G44" s="138"/>
      <c r="H44" s="43" t="s">
        <v>23</v>
      </c>
      <c r="I44" s="42"/>
      <c r="J44" s="45"/>
      <c r="K44" s="42"/>
    </row>
    <row r="45" spans="2:11" s="41" customFormat="1" ht="249" customHeight="1">
      <c r="B45" s="42">
        <v>11</v>
      </c>
      <c r="C45" s="137" t="s">
        <v>193</v>
      </c>
      <c r="D45" s="137"/>
      <c r="E45" s="137"/>
      <c r="F45" s="138" t="s">
        <v>25</v>
      </c>
      <c r="G45" s="138"/>
      <c r="H45" s="43" t="s">
        <v>23</v>
      </c>
      <c r="I45" s="42"/>
      <c r="J45" s="45"/>
      <c r="K45" s="42"/>
    </row>
    <row r="46" spans="2:11" s="41" customFormat="1" ht="145.65" customHeight="1">
      <c r="B46" s="42">
        <v>12</v>
      </c>
      <c r="C46" s="137" t="s">
        <v>194</v>
      </c>
      <c r="D46" s="137"/>
      <c r="E46" s="137"/>
      <c r="F46" s="138" t="s">
        <v>26</v>
      </c>
      <c r="G46" s="138"/>
      <c r="H46" s="43" t="s">
        <v>23</v>
      </c>
      <c r="I46" s="42"/>
      <c r="J46" s="45"/>
      <c r="K46" s="42"/>
    </row>
    <row r="47" spans="2:11" s="41" customFormat="1" ht="282.64999999999998" customHeight="1">
      <c r="B47" s="42">
        <v>13</v>
      </c>
      <c r="C47" s="137" t="s">
        <v>195</v>
      </c>
      <c r="D47" s="137"/>
      <c r="E47" s="137"/>
      <c r="F47" s="138" t="s">
        <v>27</v>
      </c>
      <c r="G47" s="138"/>
      <c r="H47" s="43" t="s">
        <v>23</v>
      </c>
      <c r="I47" s="42"/>
      <c r="J47" s="45"/>
      <c r="K47" s="42"/>
    </row>
    <row r="48" spans="2:11" s="41" customFormat="1" ht="166.75" customHeight="1">
      <c r="B48" s="42">
        <v>14</v>
      </c>
      <c r="C48" s="137" t="s">
        <v>196</v>
      </c>
      <c r="D48" s="137"/>
      <c r="E48" s="137"/>
      <c r="F48" s="138" t="s">
        <v>28</v>
      </c>
      <c r="G48" s="138"/>
      <c r="H48" s="43" t="s">
        <v>23</v>
      </c>
      <c r="I48" s="42"/>
      <c r="J48" s="45"/>
      <c r="K48" s="42"/>
    </row>
    <row r="49" spans="2:11" s="41" customFormat="1" ht="270.64999999999998" customHeight="1">
      <c r="B49" s="42">
        <v>15</v>
      </c>
      <c r="C49" s="137" t="s">
        <v>197</v>
      </c>
      <c r="D49" s="137"/>
      <c r="E49" s="137"/>
      <c r="F49" s="138" t="s">
        <v>29</v>
      </c>
      <c r="G49" s="138"/>
      <c r="H49" s="42" t="s">
        <v>10</v>
      </c>
      <c r="I49" s="42"/>
      <c r="J49" s="45"/>
      <c r="K49" s="42"/>
    </row>
    <row r="50" spans="2:11" s="41" customFormat="1" ht="200.5" customHeight="1">
      <c r="B50" s="42">
        <v>16</v>
      </c>
      <c r="C50" s="137" t="s">
        <v>198</v>
      </c>
      <c r="D50" s="137"/>
      <c r="E50" s="137"/>
      <c r="F50" s="138" t="s">
        <v>30</v>
      </c>
      <c r="G50" s="138"/>
      <c r="H50" s="42"/>
      <c r="I50" s="42"/>
      <c r="J50" s="45"/>
      <c r="K50" s="42"/>
    </row>
    <row r="51" spans="2:11" s="41" customFormat="1" ht="52.75" customHeight="1">
      <c r="B51" s="42">
        <v>17</v>
      </c>
      <c r="C51" s="143" t="s">
        <v>126</v>
      </c>
      <c r="D51" s="143"/>
      <c r="E51" s="143"/>
      <c r="F51" s="138" t="s">
        <v>127</v>
      </c>
      <c r="G51" s="138"/>
      <c r="H51" s="46"/>
      <c r="I51" s="42"/>
      <c r="J51" s="45"/>
      <c r="K51" s="42"/>
    </row>
    <row r="52" spans="2:11" s="41" customFormat="1" ht="87" customHeight="1">
      <c r="B52" s="42">
        <v>18</v>
      </c>
      <c r="C52" s="137" t="s">
        <v>199</v>
      </c>
      <c r="D52" s="137"/>
      <c r="E52" s="137"/>
      <c r="F52" s="138" t="s">
        <v>31</v>
      </c>
      <c r="G52" s="138"/>
      <c r="H52" s="42" t="s">
        <v>10</v>
      </c>
      <c r="I52" s="42"/>
      <c r="J52" s="45"/>
      <c r="K52" s="42"/>
    </row>
    <row r="53" spans="2:11" s="41" customFormat="1" ht="163.4" customHeight="1">
      <c r="B53" s="42">
        <v>19</v>
      </c>
      <c r="C53" s="137" t="s">
        <v>200</v>
      </c>
      <c r="D53" s="137"/>
      <c r="E53" s="137"/>
      <c r="F53" s="138" t="s">
        <v>32</v>
      </c>
      <c r="G53" s="138"/>
      <c r="H53" s="42" t="s">
        <v>10</v>
      </c>
      <c r="I53" s="44"/>
      <c r="J53" s="45"/>
      <c r="K53" s="32"/>
    </row>
    <row r="54" spans="2:11" s="41" customFormat="1" ht="122.4" customHeight="1">
      <c r="B54" s="42">
        <v>20</v>
      </c>
      <c r="C54" s="137" t="s">
        <v>201</v>
      </c>
      <c r="D54" s="137"/>
      <c r="E54" s="137"/>
      <c r="F54" s="138" t="s">
        <v>33</v>
      </c>
      <c r="G54" s="138"/>
      <c r="H54" s="42" t="s">
        <v>10</v>
      </c>
      <c r="I54" s="44">
        <v>0</v>
      </c>
      <c r="J54" s="45"/>
      <c r="K54" s="42"/>
    </row>
    <row r="55" spans="2:11" s="41" customFormat="1" ht="103.75" customHeight="1">
      <c r="B55" s="42">
        <v>21</v>
      </c>
      <c r="C55" s="137" t="s">
        <v>202</v>
      </c>
      <c r="D55" s="137"/>
      <c r="E55" s="137"/>
      <c r="F55" s="138" t="s">
        <v>34</v>
      </c>
      <c r="G55" s="138"/>
      <c r="H55" s="42" t="s">
        <v>10</v>
      </c>
      <c r="I55" s="44">
        <f>+J106</f>
        <v>0</v>
      </c>
      <c r="J55" s="45"/>
      <c r="K55" s="42"/>
    </row>
    <row r="56" spans="2:11" s="41" customFormat="1" ht="214.75" customHeight="1">
      <c r="B56" s="42">
        <v>22</v>
      </c>
      <c r="C56" s="137" t="s">
        <v>203</v>
      </c>
      <c r="D56" s="137"/>
      <c r="E56" s="137"/>
      <c r="F56" s="138" t="s">
        <v>35</v>
      </c>
      <c r="G56" s="138"/>
      <c r="H56" s="42" t="s">
        <v>10</v>
      </c>
      <c r="I56" s="44">
        <f>+J97</f>
        <v>0</v>
      </c>
      <c r="J56" s="45"/>
      <c r="K56" s="42"/>
    </row>
    <row r="57" spans="2:11" s="41" customFormat="1" ht="32.15" customHeight="1">
      <c r="B57" s="42">
        <v>23</v>
      </c>
      <c r="C57" s="143" t="s">
        <v>128</v>
      </c>
      <c r="D57" s="143"/>
      <c r="E57" s="143"/>
      <c r="F57" s="138"/>
      <c r="G57" s="138"/>
      <c r="H57" s="35"/>
      <c r="I57" s="42"/>
      <c r="J57" s="45"/>
      <c r="K57" s="42"/>
    </row>
    <row r="58" spans="2:11" s="41" customFormat="1" ht="64.400000000000006" customHeight="1">
      <c r="B58" s="42">
        <v>24</v>
      </c>
      <c r="C58" s="137" t="s">
        <v>204</v>
      </c>
      <c r="D58" s="137"/>
      <c r="E58" s="137"/>
      <c r="F58" s="138" t="s">
        <v>36</v>
      </c>
      <c r="G58" s="138"/>
      <c r="H58" s="42"/>
      <c r="I58" s="42"/>
      <c r="J58" s="45"/>
      <c r="K58" s="33"/>
    </row>
    <row r="59" spans="2:11" s="41" customFormat="1" ht="102.65" customHeight="1">
      <c r="B59" s="42">
        <v>25</v>
      </c>
      <c r="C59" s="137" t="s">
        <v>205</v>
      </c>
      <c r="D59" s="137"/>
      <c r="E59" s="137"/>
      <c r="F59" s="138" t="s">
        <v>37</v>
      </c>
      <c r="G59" s="138"/>
      <c r="H59" s="43" t="s">
        <v>23</v>
      </c>
      <c r="I59" s="44"/>
      <c r="J59" s="45"/>
      <c r="K59" s="32"/>
    </row>
    <row r="60" spans="2:11" s="41" customFormat="1" ht="216.65" customHeight="1">
      <c r="B60" s="42">
        <v>26</v>
      </c>
      <c r="C60" s="137" t="s">
        <v>206</v>
      </c>
      <c r="D60" s="137"/>
      <c r="E60" s="137"/>
      <c r="F60" s="138" t="s">
        <v>38</v>
      </c>
      <c r="G60" s="138"/>
      <c r="H60" s="43" t="s">
        <v>23</v>
      </c>
      <c r="I60" s="44">
        <v>0</v>
      </c>
      <c r="J60" s="45"/>
      <c r="K60" s="42"/>
    </row>
    <row r="61" spans="2:11" s="41" customFormat="1" ht="180.65" customHeight="1">
      <c r="B61" s="42">
        <v>27</v>
      </c>
      <c r="C61" s="137" t="s">
        <v>207</v>
      </c>
      <c r="D61" s="137"/>
      <c r="E61" s="137"/>
      <c r="F61" s="138" t="s">
        <v>39</v>
      </c>
      <c r="G61" s="138"/>
      <c r="H61" s="43" t="s">
        <v>23</v>
      </c>
      <c r="I61" s="42">
        <v>0</v>
      </c>
      <c r="J61" s="45"/>
      <c r="K61" s="42"/>
    </row>
    <row r="62" spans="2:11" s="41" customFormat="1" ht="153" customHeight="1">
      <c r="B62" s="42">
        <v>28</v>
      </c>
      <c r="C62" s="137" t="s">
        <v>40</v>
      </c>
      <c r="D62" s="137"/>
      <c r="E62" s="137"/>
      <c r="F62" s="138" t="s">
        <v>41</v>
      </c>
      <c r="G62" s="138"/>
      <c r="H62" s="43" t="s">
        <v>10</v>
      </c>
      <c r="I62" s="42"/>
      <c r="J62" s="45"/>
      <c r="K62" s="42"/>
    </row>
    <row r="63" spans="2:11" s="41" customFormat="1" ht="111.65" customHeight="1">
      <c r="B63" s="42">
        <v>29</v>
      </c>
      <c r="C63" s="137" t="s">
        <v>208</v>
      </c>
      <c r="D63" s="137"/>
      <c r="E63" s="137"/>
      <c r="F63" s="138" t="s">
        <v>42</v>
      </c>
      <c r="G63" s="138"/>
      <c r="H63" s="43" t="s">
        <v>10</v>
      </c>
      <c r="I63" s="44"/>
      <c r="J63" s="45"/>
      <c r="K63" s="42"/>
    </row>
    <row r="64" spans="2:11" s="41" customFormat="1" ht="241.75" customHeight="1">
      <c r="B64" s="42">
        <v>30</v>
      </c>
      <c r="C64" s="137" t="s">
        <v>209</v>
      </c>
      <c r="D64" s="137"/>
      <c r="E64" s="137"/>
      <c r="F64" s="138" t="s">
        <v>43</v>
      </c>
      <c r="G64" s="138"/>
      <c r="H64" s="43" t="s">
        <v>23</v>
      </c>
      <c r="I64" s="44"/>
      <c r="J64" s="45"/>
      <c r="K64" s="42"/>
    </row>
    <row r="65" spans="2:11" s="41" customFormat="1" ht="249" customHeight="1">
      <c r="B65" s="42">
        <v>31</v>
      </c>
      <c r="C65" s="137" t="s">
        <v>129</v>
      </c>
      <c r="D65" s="137"/>
      <c r="E65" s="137"/>
      <c r="F65" s="138" t="s">
        <v>44</v>
      </c>
      <c r="G65" s="138"/>
      <c r="H65" s="43" t="s">
        <v>45</v>
      </c>
      <c r="I65" s="44"/>
      <c r="J65" s="45"/>
      <c r="K65" s="42"/>
    </row>
    <row r="66" spans="2:11" s="41" customFormat="1" ht="138" customHeight="1">
      <c r="B66" s="42">
        <v>32</v>
      </c>
      <c r="C66" s="137" t="s">
        <v>210</v>
      </c>
      <c r="D66" s="137"/>
      <c r="E66" s="137"/>
      <c r="F66" s="138" t="s">
        <v>46</v>
      </c>
      <c r="G66" s="138"/>
      <c r="H66" s="43" t="s">
        <v>47</v>
      </c>
      <c r="I66" s="44"/>
      <c r="J66" s="45"/>
      <c r="K66" s="42"/>
    </row>
    <row r="67" spans="2:11" s="41" customFormat="1" ht="166.75" customHeight="1">
      <c r="B67" s="42">
        <v>33</v>
      </c>
      <c r="C67" s="137" t="s">
        <v>211</v>
      </c>
      <c r="D67" s="137"/>
      <c r="E67" s="137"/>
      <c r="F67" s="138" t="s">
        <v>48</v>
      </c>
      <c r="G67" s="138"/>
      <c r="H67" s="43" t="s">
        <v>45</v>
      </c>
      <c r="I67" s="44"/>
      <c r="J67" s="45"/>
      <c r="K67" s="42"/>
    </row>
    <row r="68" spans="2:11" s="41" customFormat="1" ht="165" customHeight="1">
      <c r="B68" s="42">
        <v>34</v>
      </c>
      <c r="C68" s="137" t="s">
        <v>212</v>
      </c>
      <c r="D68" s="137"/>
      <c r="E68" s="137"/>
      <c r="F68" s="138" t="s">
        <v>49</v>
      </c>
      <c r="G68" s="138"/>
      <c r="H68" s="43" t="s">
        <v>21</v>
      </c>
      <c r="I68" s="42"/>
      <c r="J68" s="45"/>
      <c r="K68" s="42"/>
    </row>
    <row r="69" spans="2:11" s="41" customFormat="1" ht="409.5" customHeight="1">
      <c r="B69" s="42">
        <v>35</v>
      </c>
      <c r="C69" s="137" t="s">
        <v>213</v>
      </c>
      <c r="D69" s="137"/>
      <c r="E69" s="137"/>
      <c r="F69" s="138" t="s">
        <v>50</v>
      </c>
      <c r="G69" s="138"/>
      <c r="H69" s="43" t="s">
        <v>17</v>
      </c>
      <c r="I69" s="42"/>
      <c r="J69" s="45"/>
      <c r="K69" s="42"/>
    </row>
    <row r="70" spans="2:11" s="41" customFormat="1" ht="201" customHeight="1">
      <c r="B70" s="42">
        <v>36</v>
      </c>
      <c r="C70" s="137" t="s">
        <v>214</v>
      </c>
      <c r="D70" s="137"/>
      <c r="E70" s="137"/>
      <c r="F70" s="138" t="s">
        <v>51</v>
      </c>
      <c r="G70" s="138"/>
      <c r="H70" s="42" t="s">
        <v>14</v>
      </c>
      <c r="I70" s="42"/>
      <c r="J70" s="45"/>
      <c r="K70" s="42"/>
    </row>
    <row r="71" spans="2:11" s="41" customFormat="1" ht="201" customHeight="1">
      <c r="B71" s="42">
        <v>37</v>
      </c>
      <c r="C71" s="137" t="s">
        <v>215</v>
      </c>
      <c r="D71" s="137"/>
      <c r="E71" s="137"/>
      <c r="F71" s="138" t="s">
        <v>52</v>
      </c>
      <c r="G71" s="138"/>
      <c r="H71" s="42" t="s">
        <v>14</v>
      </c>
      <c r="I71" s="42"/>
      <c r="J71" s="45"/>
      <c r="K71" s="42"/>
    </row>
    <row r="72" spans="2:11" s="41" customFormat="1" ht="141" customHeight="1">
      <c r="B72" s="42">
        <v>38</v>
      </c>
      <c r="C72" s="137" t="s">
        <v>53</v>
      </c>
      <c r="D72" s="137"/>
      <c r="E72" s="137"/>
      <c r="F72" s="144" t="s">
        <v>54</v>
      </c>
      <c r="G72" s="144"/>
      <c r="H72" s="42" t="s">
        <v>14</v>
      </c>
      <c r="I72" s="39"/>
      <c r="J72" s="45"/>
      <c r="K72" s="42"/>
    </row>
    <row r="73" spans="2:11" s="41" customFormat="1" ht="228.65" customHeight="1">
      <c r="B73" s="42">
        <v>39</v>
      </c>
      <c r="C73" s="137" t="s">
        <v>55</v>
      </c>
      <c r="D73" s="137"/>
      <c r="E73" s="137"/>
      <c r="F73" s="144" t="s">
        <v>56</v>
      </c>
      <c r="G73" s="144"/>
      <c r="H73" s="42" t="s">
        <v>14</v>
      </c>
      <c r="I73" s="39"/>
      <c r="J73" s="45"/>
      <c r="K73" s="42"/>
    </row>
    <row r="74" spans="2:11" s="41" customFormat="1" ht="228.65" customHeight="1">
      <c r="B74" s="42">
        <v>40</v>
      </c>
      <c r="C74" s="145" t="s">
        <v>130</v>
      </c>
      <c r="D74" s="145"/>
      <c r="E74" s="145"/>
      <c r="F74" s="144" t="s">
        <v>58</v>
      </c>
      <c r="G74" s="144"/>
      <c r="H74" s="42" t="s">
        <v>59</v>
      </c>
      <c r="I74" s="39"/>
      <c r="J74" s="45"/>
      <c r="K74" s="42"/>
    </row>
    <row r="75" spans="2:11" s="41" customFormat="1" ht="228.65" customHeight="1">
      <c r="B75" s="42">
        <v>41</v>
      </c>
      <c r="C75" s="137" t="s">
        <v>60</v>
      </c>
      <c r="D75" s="137"/>
      <c r="E75" s="137"/>
      <c r="F75" s="138" t="s">
        <v>61</v>
      </c>
      <c r="G75" s="138"/>
      <c r="H75" s="32" t="s">
        <v>62</v>
      </c>
      <c r="I75" s="42"/>
      <c r="J75" s="45"/>
      <c r="K75" s="42"/>
    </row>
    <row r="76" spans="2:11" s="41" customFormat="1" ht="201" customHeight="1">
      <c r="B76" s="42">
        <v>42</v>
      </c>
      <c r="C76" s="145" t="s">
        <v>63</v>
      </c>
      <c r="D76" s="145"/>
      <c r="E76" s="145"/>
      <c r="F76" s="138" t="s">
        <v>64</v>
      </c>
      <c r="G76" s="138"/>
      <c r="H76" s="32" t="s">
        <v>62</v>
      </c>
      <c r="I76" s="42"/>
      <c r="J76" s="45"/>
      <c r="K76" s="42"/>
    </row>
    <row r="77" spans="2:11" s="41" customFormat="1" ht="145.65" customHeight="1">
      <c r="B77" s="42">
        <v>43</v>
      </c>
      <c r="C77" s="137" t="s">
        <v>131</v>
      </c>
      <c r="D77" s="137"/>
      <c r="E77" s="137"/>
      <c r="F77" s="138" t="s">
        <v>64</v>
      </c>
      <c r="G77" s="138"/>
      <c r="H77" s="32" t="s">
        <v>23</v>
      </c>
      <c r="I77" s="42"/>
      <c r="J77" s="45"/>
      <c r="K77" s="42"/>
    </row>
    <row r="78" spans="2:11" s="41" customFormat="1" ht="161.5" customHeight="1">
      <c r="B78" s="42">
        <v>44</v>
      </c>
      <c r="C78" s="137" t="s">
        <v>132</v>
      </c>
      <c r="D78" s="137"/>
      <c r="E78" s="137"/>
      <c r="F78" s="138" t="s">
        <v>67</v>
      </c>
      <c r="G78" s="138"/>
      <c r="H78" s="32" t="s">
        <v>14</v>
      </c>
      <c r="I78" s="42"/>
      <c r="J78" s="45"/>
      <c r="K78" s="42"/>
    </row>
    <row r="79" spans="2:11" s="41" customFormat="1" ht="161.5" customHeight="1">
      <c r="B79" s="42">
        <v>45</v>
      </c>
      <c r="C79" s="137" t="s">
        <v>72</v>
      </c>
      <c r="D79" s="137"/>
      <c r="E79" s="137"/>
      <c r="F79" s="138" t="s">
        <v>73</v>
      </c>
      <c r="G79" s="138"/>
      <c r="H79" s="32" t="s">
        <v>68</v>
      </c>
      <c r="I79" s="44">
        <f>+J111</f>
        <v>0</v>
      </c>
      <c r="J79" s="45"/>
      <c r="K79" s="42"/>
    </row>
    <row r="80" spans="2:11" s="41" customFormat="1" ht="136.4" customHeight="1">
      <c r="B80" s="42">
        <v>46</v>
      </c>
      <c r="C80" s="137" t="s">
        <v>133</v>
      </c>
      <c r="D80" s="137"/>
      <c r="E80" s="137"/>
      <c r="F80" s="138" t="s">
        <v>93</v>
      </c>
      <c r="G80" s="138"/>
      <c r="H80" s="32" t="s">
        <v>14</v>
      </c>
      <c r="I80" s="44">
        <f>+J103</f>
        <v>0</v>
      </c>
      <c r="J80" s="45"/>
      <c r="K80" s="42"/>
    </row>
    <row r="81" spans="2:11" s="41" customFormat="1" ht="168" customHeight="1">
      <c r="B81" s="42">
        <v>47</v>
      </c>
      <c r="C81" s="137" t="s">
        <v>76</v>
      </c>
      <c r="D81" s="137"/>
      <c r="E81" s="137"/>
      <c r="F81" s="138" t="s">
        <v>77</v>
      </c>
      <c r="G81" s="138"/>
      <c r="H81" s="32" t="s">
        <v>59</v>
      </c>
      <c r="I81" s="44"/>
      <c r="J81" s="45"/>
      <c r="K81" s="42">
        <v>0</v>
      </c>
    </row>
    <row r="82" spans="2:11" s="41" customFormat="1" ht="176.4" customHeight="1">
      <c r="B82" s="42">
        <v>48</v>
      </c>
      <c r="C82" s="137" t="s">
        <v>134</v>
      </c>
      <c r="D82" s="137"/>
      <c r="E82" s="137"/>
      <c r="F82" s="146" t="s">
        <v>70</v>
      </c>
      <c r="G82" s="147"/>
      <c r="H82" s="31" t="s">
        <v>135</v>
      </c>
      <c r="I82" s="47"/>
      <c r="J82" s="47"/>
      <c r="K82" s="47"/>
    </row>
    <row r="83" spans="2:11" s="41" customFormat="1" ht="162.65" customHeight="1">
      <c r="B83" s="42">
        <v>49</v>
      </c>
      <c r="C83" s="145" t="s">
        <v>74</v>
      </c>
      <c r="D83" s="145"/>
      <c r="E83" s="145"/>
      <c r="F83" s="146" t="s">
        <v>136</v>
      </c>
      <c r="G83" s="147"/>
      <c r="H83" s="31" t="s">
        <v>12</v>
      </c>
      <c r="I83" s="31"/>
      <c r="J83" s="31"/>
      <c r="K83" s="31"/>
    </row>
    <row r="84" spans="2:11" s="41" customFormat="1" ht="196.4" customHeight="1">
      <c r="B84" s="42">
        <v>50</v>
      </c>
      <c r="C84" s="145" t="s">
        <v>82</v>
      </c>
      <c r="D84" s="145"/>
      <c r="E84" s="145"/>
      <c r="F84" s="146" t="s">
        <v>95</v>
      </c>
      <c r="G84" s="147"/>
      <c r="H84" s="31" t="s">
        <v>135</v>
      </c>
      <c r="I84" s="31"/>
      <c r="J84" s="31"/>
      <c r="K84" s="31"/>
    </row>
    <row r="85" spans="2:11" s="41" customFormat="1" ht="23">
      <c r="B85" s="149" t="s">
        <v>137</v>
      </c>
      <c r="C85" s="150"/>
      <c r="D85" s="151"/>
      <c r="E85" s="48" t="s">
        <v>138</v>
      </c>
      <c r="F85" s="48"/>
      <c r="G85" s="48" t="s">
        <v>139</v>
      </c>
      <c r="H85" s="48" t="s">
        <v>140</v>
      </c>
      <c r="I85" s="46" t="s">
        <v>141</v>
      </c>
      <c r="J85" s="48" t="s">
        <v>4</v>
      </c>
      <c r="K85" s="48" t="s">
        <v>3</v>
      </c>
    </row>
    <row r="86" spans="2:11" s="41" customFormat="1" ht="23">
      <c r="B86" s="46"/>
      <c r="C86" s="46"/>
      <c r="D86" s="46"/>
      <c r="E86" s="48"/>
      <c r="F86" s="48"/>
      <c r="G86" s="48"/>
      <c r="H86" s="48"/>
      <c r="I86" s="46"/>
      <c r="J86" s="48"/>
      <c r="K86" s="48"/>
    </row>
    <row r="87" spans="2:11" s="41" customFormat="1" ht="14.4" customHeight="1">
      <c r="B87" s="49"/>
      <c r="C87" s="46"/>
      <c r="D87" s="46"/>
      <c r="E87" s="48"/>
      <c r="F87" s="48"/>
      <c r="G87" s="48"/>
      <c r="H87" s="48"/>
      <c r="I87" s="46"/>
      <c r="J87" s="48"/>
      <c r="K87" s="48"/>
    </row>
    <row r="88" spans="2:11" s="41" customFormat="1" ht="23">
      <c r="B88" s="143" t="s">
        <v>142</v>
      </c>
      <c r="C88" s="143"/>
      <c r="D88" s="143"/>
      <c r="E88" s="143"/>
      <c r="F88" s="50"/>
      <c r="G88" s="50"/>
      <c r="H88" s="50"/>
      <c r="I88" s="43"/>
      <c r="J88" s="49"/>
      <c r="K88" s="48"/>
    </row>
    <row r="89" spans="2:11" s="41" customFormat="1" ht="23">
      <c r="B89" s="148" t="s">
        <v>120</v>
      </c>
      <c r="C89" s="148"/>
      <c r="D89" s="148"/>
      <c r="E89" s="46">
        <v>0</v>
      </c>
      <c r="F89" s="50"/>
      <c r="G89" s="43"/>
      <c r="H89" s="43"/>
      <c r="I89" s="51"/>
      <c r="J89" s="52">
        <f>I89*H89*G89*E89</f>
        <v>0</v>
      </c>
      <c r="K89" s="48"/>
    </row>
    <row r="90" spans="2:11" s="41" customFormat="1" ht="23">
      <c r="B90" s="152" t="s">
        <v>143</v>
      </c>
      <c r="C90" s="152"/>
      <c r="D90" s="152"/>
      <c r="E90" s="40"/>
      <c r="F90" s="50"/>
      <c r="G90" s="50"/>
      <c r="H90" s="50"/>
      <c r="I90" s="51"/>
      <c r="J90" s="52">
        <f>SUM(J89:J89)</f>
        <v>0</v>
      </c>
      <c r="K90" s="43" t="s">
        <v>17</v>
      </c>
    </row>
    <row r="91" spans="2:11" s="41" customFormat="1" ht="23">
      <c r="B91" s="43"/>
      <c r="C91" s="53"/>
      <c r="D91" s="43"/>
      <c r="E91" s="40"/>
      <c r="F91" s="50"/>
      <c r="G91" s="50"/>
      <c r="H91" s="50"/>
      <c r="I91" s="51"/>
      <c r="J91" s="43"/>
      <c r="K91" s="43"/>
    </row>
    <row r="92" spans="2:11" s="41" customFormat="1">
      <c r="B92" s="33"/>
      <c r="C92" s="32"/>
      <c r="D92" s="32"/>
      <c r="E92" s="34"/>
      <c r="F92" s="34"/>
      <c r="G92" s="34"/>
      <c r="H92" s="34"/>
      <c r="I92" s="32"/>
      <c r="J92" s="34"/>
      <c r="K92" s="33"/>
    </row>
    <row r="93" spans="2:11" s="41" customFormat="1">
      <c r="B93" s="155" t="s">
        <v>340</v>
      </c>
      <c r="C93" s="155"/>
      <c r="D93" s="155"/>
      <c r="E93" s="54"/>
      <c r="F93" s="54"/>
      <c r="G93" s="34"/>
      <c r="H93" s="34"/>
      <c r="I93" s="32"/>
      <c r="J93" s="34"/>
      <c r="K93" s="33"/>
    </row>
    <row r="94" spans="2:11" s="41" customFormat="1">
      <c r="B94" s="154" t="s">
        <v>144</v>
      </c>
      <c r="C94" s="154"/>
      <c r="D94" s="154"/>
      <c r="E94" s="55"/>
      <c r="F94" s="55"/>
      <c r="G94" s="34"/>
      <c r="H94" s="34"/>
      <c r="I94" s="32"/>
      <c r="J94" s="56">
        <f>+J21</f>
        <v>0</v>
      </c>
      <c r="K94" s="33"/>
    </row>
    <row r="95" spans="2:11" s="41" customFormat="1">
      <c r="B95" s="154" t="s">
        <v>145</v>
      </c>
      <c r="C95" s="154"/>
      <c r="D95" s="154"/>
      <c r="E95" s="55"/>
      <c r="F95" s="55"/>
      <c r="G95" s="34"/>
      <c r="H95" s="34"/>
      <c r="I95" s="32"/>
      <c r="J95" s="56">
        <v>0</v>
      </c>
      <c r="K95" s="33"/>
    </row>
    <row r="96" spans="2:11" s="41" customFormat="1">
      <c r="B96" s="153" t="s">
        <v>143</v>
      </c>
      <c r="C96" s="153"/>
      <c r="D96" s="153"/>
      <c r="E96" s="55"/>
      <c r="F96" s="55"/>
      <c r="G96" s="34"/>
      <c r="H96" s="34"/>
      <c r="I96" s="32"/>
      <c r="J96" s="56">
        <f>SUM(J94:J95)</f>
        <v>0</v>
      </c>
      <c r="K96" s="32"/>
    </row>
    <row r="97" spans="1:30" s="41" customFormat="1">
      <c r="B97" s="153" t="s">
        <v>143</v>
      </c>
      <c r="C97" s="153"/>
      <c r="D97" s="153"/>
      <c r="E97" s="55"/>
      <c r="F97" s="55"/>
      <c r="G97" s="34"/>
      <c r="H97" s="34"/>
      <c r="I97" s="32"/>
      <c r="J97" s="56">
        <f>ROUND(J96,0)</f>
        <v>0</v>
      </c>
      <c r="K97" s="32" t="s">
        <v>10</v>
      </c>
    </row>
    <row r="98" spans="1:30" s="41" customFormat="1">
      <c r="B98" s="155"/>
      <c r="C98" s="155"/>
      <c r="D98" s="155"/>
      <c r="E98" s="24"/>
      <c r="F98" s="34"/>
      <c r="G98" s="34"/>
      <c r="H98" s="34"/>
      <c r="I98" s="39"/>
      <c r="J98" s="32"/>
      <c r="K98" s="32"/>
    </row>
    <row r="99" spans="1:30" s="41" customFormat="1">
      <c r="B99" s="155" t="s">
        <v>309</v>
      </c>
      <c r="C99" s="155"/>
      <c r="D99" s="155"/>
      <c r="E99" s="54"/>
      <c r="F99" s="54"/>
      <c r="G99" s="34"/>
      <c r="H99" s="34"/>
      <c r="I99" s="32"/>
      <c r="J99" s="34"/>
      <c r="K99" s="33"/>
    </row>
    <row r="100" spans="1:30" s="41" customFormat="1">
      <c r="B100" s="154" t="s">
        <v>144</v>
      </c>
      <c r="C100" s="154"/>
      <c r="D100" s="154"/>
      <c r="E100" s="55"/>
      <c r="F100" s="55"/>
      <c r="G100" s="34"/>
      <c r="H100" s="34"/>
      <c r="I100" s="32"/>
      <c r="J100" s="56">
        <f>+J22</f>
        <v>0</v>
      </c>
      <c r="K100" s="33"/>
    </row>
    <row r="101" spans="1:30" s="41" customFormat="1">
      <c r="B101" s="154" t="s">
        <v>145</v>
      </c>
      <c r="C101" s="154"/>
      <c r="D101" s="154"/>
      <c r="E101" s="55"/>
      <c r="F101" s="55"/>
      <c r="G101" s="34"/>
      <c r="H101" s="34"/>
      <c r="I101" s="32"/>
      <c r="J101" s="56">
        <f>+J100*0.1</f>
        <v>0</v>
      </c>
      <c r="K101" s="33"/>
    </row>
    <row r="102" spans="1:30" s="41" customFormat="1">
      <c r="B102" s="153" t="s">
        <v>143</v>
      </c>
      <c r="C102" s="153"/>
      <c r="D102" s="153"/>
      <c r="E102" s="55"/>
      <c r="F102" s="55"/>
      <c r="G102" s="34"/>
      <c r="H102" s="34"/>
      <c r="I102" s="32"/>
      <c r="J102" s="56">
        <f>SUM(J100:J101)</f>
        <v>0</v>
      </c>
      <c r="K102" s="32"/>
    </row>
    <row r="103" spans="1:30" s="41" customFormat="1">
      <c r="B103" s="153" t="s">
        <v>143</v>
      </c>
      <c r="C103" s="153"/>
      <c r="D103" s="153"/>
      <c r="E103" s="55"/>
      <c r="F103" s="55"/>
      <c r="G103" s="34"/>
      <c r="H103" s="34"/>
      <c r="I103" s="32"/>
      <c r="J103" s="56">
        <f>ROUND(J102,0)</f>
        <v>0</v>
      </c>
      <c r="K103" s="32" t="s">
        <v>21</v>
      </c>
    </row>
    <row r="104" spans="1:30" s="41" customFormat="1">
      <c r="B104" s="154"/>
      <c r="C104" s="154"/>
      <c r="D104" s="154"/>
      <c r="E104" s="24"/>
      <c r="F104" s="24"/>
      <c r="G104" s="34"/>
      <c r="H104" s="34"/>
      <c r="I104" s="32"/>
      <c r="J104" s="56"/>
    </row>
    <row r="105" spans="1:30" s="41" customFormat="1">
      <c r="B105" s="154"/>
      <c r="C105" s="154"/>
      <c r="D105" s="154"/>
      <c r="E105" s="24"/>
      <c r="F105" s="24"/>
      <c r="G105" s="141"/>
      <c r="H105" s="141"/>
      <c r="I105" s="141"/>
      <c r="J105" s="56"/>
      <c r="K105" s="33"/>
    </row>
    <row r="106" spans="1:30" s="41" customFormat="1">
      <c r="B106" s="154"/>
      <c r="C106" s="154"/>
      <c r="D106" s="154"/>
      <c r="E106" s="54"/>
      <c r="F106" s="54"/>
      <c r="G106" s="54"/>
      <c r="H106" s="34"/>
      <c r="I106" s="32"/>
      <c r="J106" s="56"/>
      <c r="K106" s="33"/>
    </row>
    <row r="107" spans="1:30">
      <c r="B107" s="33"/>
      <c r="C107" s="32"/>
      <c r="D107" s="32"/>
      <c r="E107" s="34"/>
      <c r="F107" s="34"/>
      <c r="G107" s="34"/>
      <c r="H107" s="34"/>
      <c r="I107" s="32"/>
      <c r="J107" s="34"/>
      <c r="K107" s="34"/>
    </row>
    <row r="108" spans="1:30">
      <c r="B108" s="155"/>
      <c r="C108" s="155"/>
      <c r="D108" s="155"/>
      <c r="E108" s="24"/>
      <c r="F108" s="24"/>
      <c r="G108" s="34"/>
      <c r="H108" s="34"/>
      <c r="I108" s="32"/>
      <c r="J108" s="34"/>
      <c r="K108" s="34"/>
    </row>
    <row r="109" spans="1:30">
      <c r="B109" s="154"/>
      <c r="C109" s="154"/>
      <c r="D109" s="154"/>
      <c r="E109" s="24"/>
      <c r="F109" s="24"/>
      <c r="G109" s="141"/>
      <c r="H109" s="141"/>
      <c r="I109" s="141"/>
      <c r="J109" s="56"/>
      <c r="K109" s="32"/>
    </row>
    <row r="110" spans="1:30" s="34" customFormat="1">
      <c r="A110" s="58"/>
      <c r="B110" s="33"/>
      <c r="C110" s="32"/>
      <c r="D110" s="32"/>
      <c r="I110" s="32"/>
      <c r="J110" s="56"/>
      <c r="L110" s="23"/>
      <c r="M110" s="23"/>
      <c r="N110" s="23"/>
      <c r="O110" s="23"/>
      <c r="P110" s="23"/>
      <c r="Q110" s="23"/>
      <c r="R110" s="23"/>
      <c r="S110" s="23"/>
      <c r="T110" s="23"/>
      <c r="U110" s="23"/>
      <c r="V110" s="23"/>
      <c r="W110" s="23"/>
      <c r="X110" s="23"/>
      <c r="Y110" s="23"/>
      <c r="Z110" s="23"/>
      <c r="AA110" s="23"/>
      <c r="AB110" s="23"/>
      <c r="AC110" s="23"/>
      <c r="AD110" s="23"/>
    </row>
    <row r="111" spans="1:30" s="34" customFormat="1">
      <c r="A111" s="58"/>
      <c r="B111" s="33"/>
      <c r="C111" s="32"/>
      <c r="D111" s="32"/>
      <c r="I111" s="32"/>
      <c r="J111" s="56"/>
      <c r="K111" s="32"/>
      <c r="L111" s="23"/>
      <c r="M111" s="23"/>
      <c r="N111" s="23"/>
      <c r="O111" s="23"/>
      <c r="P111" s="23"/>
      <c r="Q111" s="23"/>
      <c r="R111" s="23"/>
      <c r="S111" s="23"/>
      <c r="T111" s="23"/>
      <c r="U111" s="23"/>
      <c r="V111" s="23"/>
      <c r="W111" s="23"/>
      <c r="X111" s="23"/>
      <c r="Y111" s="23"/>
      <c r="Z111" s="23"/>
      <c r="AA111" s="23"/>
      <c r="AB111" s="23"/>
      <c r="AC111" s="23"/>
      <c r="AD111" s="23"/>
    </row>
    <row r="112" spans="1:30">
      <c r="J112" s="56"/>
    </row>
  </sheetData>
  <mergeCells count="137">
    <mergeCell ref="B109:D109"/>
    <mergeCell ref="G109:I109"/>
    <mergeCell ref="B103:D103"/>
    <mergeCell ref="B104:D104"/>
    <mergeCell ref="B105:D105"/>
    <mergeCell ref="G105:I105"/>
    <mergeCell ref="B106:D106"/>
    <mergeCell ref="B108:D108"/>
    <mergeCell ref="B97:D97"/>
    <mergeCell ref="B98:D98"/>
    <mergeCell ref="B99:D99"/>
    <mergeCell ref="B100:D100"/>
    <mergeCell ref="B101:D101"/>
    <mergeCell ref="B102:D102"/>
    <mergeCell ref="B89:D89"/>
    <mergeCell ref="B90:D90"/>
    <mergeCell ref="B93:D93"/>
    <mergeCell ref="B94:D94"/>
    <mergeCell ref="B95:D95"/>
    <mergeCell ref="B96:D96"/>
    <mergeCell ref="C83:E83"/>
    <mergeCell ref="F83:G83"/>
    <mergeCell ref="C84:E84"/>
    <mergeCell ref="F84:G84"/>
    <mergeCell ref="B85:D85"/>
    <mergeCell ref="B88:E88"/>
    <mergeCell ref="C80:E80"/>
    <mergeCell ref="F80:G80"/>
    <mergeCell ref="C81:E81"/>
    <mergeCell ref="F81:G81"/>
    <mergeCell ref="C82:E82"/>
    <mergeCell ref="F82:G82"/>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8:E38"/>
    <mergeCell ref="F38:G38"/>
    <mergeCell ref="C39:E39"/>
    <mergeCell ref="F39:G39"/>
    <mergeCell ref="C40:E40"/>
    <mergeCell ref="F40:G40"/>
    <mergeCell ref="C35:E35"/>
    <mergeCell ref="F35:G35"/>
    <mergeCell ref="C36:E36"/>
    <mergeCell ref="F36:G36"/>
    <mergeCell ref="C37:E37"/>
    <mergeCell ref="F37:G37"/>
    <mergeCell ref="B15:K15"/>
    <mergeCell ref="C25:D25"/>
    <mergeCell ref="C26:D26"/>
    <mergeCell ref="C27:D27"/>
    <mergeCell ref="B32:J32"/>
    <mergeCell ref="C34:E34"/>
    <mergeCell ref="F34:G34"/>
    <mergeCell ref="E9:K9"/>
    <mergeCell ref="B13:B14"/>
    <mergeCell ref="C13:C14"/>
    <mergeCell ref="D13:D14"/>
    <mergeCell ref="E13:E14"/>
    <mergeCell ref="G13:I13"/>
    <mergeCell ref="J13:J14"/>
    <mergeCell ref="K13:K14"/>
  </mergeCells>
  <pageMargins left="0.7" right="0.7" top="0.75" bottom="0.75" header="0.3" footer="0.3"/>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EF0C9D-AA74-4A5B-BAEC-6103AFE6F19A}">
  <sheetPr>
    <tabColor rgb="FFFFFF00"/>
  </sheetPr>
  <dimension ref="A2:AD112"/>
  <sheetViews>
    <sheetView zoomScale="59" workbookViewId="0">
      <selection activeCell="C36" sqref="C36:E36"/>
    </sheetView>
  </sheetViews>
  <sheetFormatPr defaultColWidth="8.90625" defaultRowHeight="21.5"/>
  <cols>
    <col min="1" max="1" width="8.90625" style="23"/>
    <col min="2" max="2" width="29.90625" style="22" customWidth="1"/>
    <col min="3" max="3" width="21.90625" style="21" customWidth="1"/>
    <col min="4" max="4" width="23.453125" style="21" customWidth="1"/>
    <col min="5" max="5" width="47.08984375" style="23" customWidth="1"/>
    <col min="6" max="6" width="14.90625" style="23" customWidth="1"/>
    <col min="7" max="7" width="12.90625" style="23" customWidth="1"/>
    <col min="8" max="8" width="13.54296875" style="23" customWidth="1"/>
    <col min="9" max="9" width="14.90625" style="23" customWidth="1"/>
    <col min="10" max="10" width="19.90625" style="23" customWidth="1"/>
    <col min="11" max="11" width="35" style="22" customWidth="1"/>
    <col min="12" max="16384" width="8.90625" style="23"/>
  </cols>
  <sheetData>
    <row r="2" spans="2:11" ht="42" customHeight="1">
      <c r="B2" s="24" t="s">
        <v>99</v>
      </c>
      <c r="C2" s="36" t="s">
        <v>251</v>
      </c>
    </row>
    <row r="3" spans="2:11" ht="21" customHeight="1">
      <c r="B3" s="24" t="s">
        <v>100</v>
      </c>
      <c r="C3" s="25"/>
      <c r="E3" s="23" t="s">
        <v>366</v>
      </c>
      <c r="F3" s="23">
        <f>2*21+1*30</f>
        <v>72</v>
      </c>
    </row>
    <row r="4" spans="2:11" ht="21" customHeight="1">
      <c r="B4" s="24" t="s">
        <v>101</v>
      </c>
      <c r="C4" s="32" t="s">
        <v>360</v>
      </c>
      <c r="E4" s="23" t="s">
        <v>334</v>
      </c>
    </row>
    <row r="5" spans="2:11" ht="21" customHeight="1">
      <c r="B5" s="24" t="s">
        <v>102</v>
      </c>
      <c r="C5" s="25" t="s">
        <v>363</v>
      </c>
    </row>
    <row r="6" spans="2:11" ht="21" customHeight="1">
      <c r="B6" s="24" t="s">
        <v>103</v>
      </c>
      <c r="C6" s="25"/>
    </row>
    <row r="7" spans="2:11" ht="21" customHeight="1">
      <c r="B7" s="24" t="s">
        <v>104</v>
      </c>
      <c r="C7" s="25">
        <v>3</v>
      </c>
    </row>
    <row r="8" spans="2:11" ht="21" customHeight="1">
      <c r="B8" s="24" t="s">
        <v>105</v>
      </c>
      <c r="C8" s="25" t="s">
        <v>362</v>
      </c>
    </row>
    <row r="9" spans="2:11" ht="41.4" customHeight="1">
      <c r="B9" s="26" t="s">
        <v>106</v>
      </c>
      <c r="C9" s="25">
        <f>C7+1</f>
        <v>4</v>
      </c>
      <c r="E9" s="135"/>
      <c r="F9" s="135"/>
      <c r="G9" s="135"/>
      <c r="H9" s="135"/>
      <c r="I9" s="135"/>
      <c r="J9" s="135"/>
      <c r="K9" s="135"/>
    </row>
    <row r="10" spans="2:11" ht="21" customHeight="1">
      <c r="B10" s="24" t="s">
        <v>107</v>
      </c>
      <c r="C10" s="25" t="s">
        <v>217</v>
      </c>
      <c r="J10" s="27"/>
    </row>
    <row r="11" spans="2:11" ht="21" customHeight="1">
      <c r="B11" s="24" t="s">
        <v>108</v>
      </c>
      <c r="C11" s="25" t="s">
        <v>218</v>
      </c>
    </row>
    <row r="12" spans="2:11">
      <c r="B12" s="28"/>
      <c r="C12" s="29"/>
    </row>
    <row r="13" spans="2:11" ht="15" customHeight="1">
      <c r="B13" s="136" t="s">
        <v>109</v>
      </c>
      <c r="C13" s="136" t="s">
        <v>110</v>
      </c>
      <c r="D13" s="136" t="s">
        <v>111</v>
      </c>
      <c r="E13" s="136" t="s">
        <v>112</v>
      </c>
      <c r="F13" s="30"/>
      <c r="G13" s="136" t="s">
        <v>113</v>
      </c>
      <c r="H13" s="136"/>
      <c r="I13" s="136"/>
      <c r="J13" s="136" t="s">
        <v>114</v>
      </c>
      <c r="K13" s="136" t="s">
        <v>115</v>
      </c>
    </row>
    <row r="14" spans="2:11" ht="15" customHeight="1">
      <c r="B14" s="136"/>
      <c r="C14" s="136"/>
      <c r="D14" s="136"/>
      <c r="E14" s="136"/>
      <c r="F14" s="30" t="s">
        <v>116</v>
      </c>
      <c r="G14" s="30" t="s">
        <v>117</v>
      </c>
      <c r="H14" s="30" t="s">
        <v>118</v>
      </c>
      <c r="I14" s="30" t="s">
        <v>119</v>
      </c>
      <c r="J14" s="136"/>
      <c r="K14" s="136"/>
    </row>
    <row r="15" spans="2:11" ht="18.649999999999999" customHeight="1">
      <c r="B15" s="132" t="s">
        <v>120</v>
      </c>
      <c r="C15" s="132"/>
      <c r="D15" s="132"/>
      <c r="E15" s="132"/>
      <c r="F15" s="132"/>
      <c r="G15" s="132"/>
      <c r="H15" s="132"/>
      <c r="I15" s="132"/>
      <c r="J15" s="132"/>
      <c r="K15" s="132"/>
    </row>
    <row r="16" spans="2:11" ht="43">
      <c r="B16" s="31"/>
      <c r="C16" s="32"/>
      <c r="D16" s="32"/>
      <c r="E16" s="32"/>
      <c r="F16" s="32"/>
      <c r="G16" s="32"/>
      <c r="H16" s="32"/>
      <c r="I16" s="33"/>
      <c r="J16" s="32"/>
      <c r="K16" s="31" t="s">
        <v>364</v>
      </c>
    </row>
    <row r="17" spans="2:11">
      <c r="B17" s="33"/>
      <c r="C17" s="32"/>
      <c r="D17" s="32"/>
      <c r="E17" s="34"/>
      <c r="F17" s="32"/>
      <c r="G17" s="32"/>
      <c r="H17" s="34"/>
      <c r="I17" s="34"/>
      <c r="J17" s="32"/>
      <c r="K17" s="33"/>
    </row>
    <row r="18" spans="2:11">
      <c r="B18" s="33"/>
      <c r="C18" s="32"/>
      <c r="D18" s="32"/>
      <c r="E18" s="34"/>
      <c r="F18" s="32"/>
      <c r="G18" s="32"/>
      <c r="H18" s="34"/>
      <c r="I18" s="34"/>
      <c r="J18" s="32"/>
      <c r="K18" s="33"/>
    </row>
    <row r="19" spans="2:11">
      <c r="B19" s="33"/>
      <c r="C19" s="32"/>
      <c r="D19" s="32"/>
      <c r="E19" s="34"/>
      <c r="F19" s="32"/>
      <c r="G19" s="32"/>
      <c r="H19" s="34"/>
      <c r="I19" s="34"/>
      <c r="J19" s="32"/>
      <c r="K19" s="33"/>
    </row>
    <row r="20" spans="2:11" ht="22.5" customHeight="1">
      <c r="B20" s="35" t="s">
        <v>121</v>
      </c>
      <c r="C20" s="25"/>
      <c r="D20" s="25"/>
      <c r="E20" s="36"/>
      <c r="F20" s="36"/>
      <c r="G20" s="37"/>
      <c r="H20" s="34"/>
      <c r="I20" s="30"/>
      <c r="J20" s="38"/>
      <c r="K20" s="33"/>
    </row>
    <row r="21" spans="2:11" ht="22.5" customHeight="1">
      <c r="B21" s="35"/>
      <c r="C21" s="36" t="s">
        <v>275</v>
      </c>
      <c r="D21" s="31"/>
      <c r="E21" s="36"/>
      <c r="F21" s="36"/>
      <c r="G21" s="37"/>
      <c r="H21" s="34"/>
      <c r="I21" s="25" t="s">
        <v>10</v>
      </c>
      <c r="J21" s="38">
        <f>+J16</f>
        <v>0</v>
      </c>
      <c r="K21" s="33"/>
    </row>
    <row r="22" spans="2:11" ht="22.5" customHeight="1">
      <c r="B22" s="35"/>
      <c r="C22" s="78" t="s">
        <v>225</v>
      </c>
      <c r="D22" s="33"/>
      <c r="E22" s="31"/>
      <c r="F22" s="31"/>
      <c r="G22" s="32"/>
      <c r="H22" s="32"/>
      <c r="I22" s="25" t="s">
        <v>14</v>
      </c>
      <c r="J22" s="38">
        <f>+J17</f>
        <v>0</v>
      </c>
      <c r="K22" s="33"/>
    </row>
    <row r="23" spans="2:11" ht="22.5" customHeight="1">
      <c r="B23" s="35"/>
      <c r="C23" s="78"/>
      <c r="D23" s="33"/>
      <c r="E23" s="31"/>
      <c r="F23" s="31"/>
      <c r="G23" s="32"/>
      <c r="H23" s="32"/>
      <c r="I23" s="25"/>
      <c r="J23" s="38"/>
      <c r="K23" s="33"/>
    </row>
    <row r="24" spans="2:11" ht="22.5" customHeight="1">
      <c r="B24" s="35"/>
      <c r="C24" s="78"/>
      <c r="D24" s="33"/>
      <c r="E24" s="31"/>
      <c r="F24" s="31"/>
      <c r="G24" s="32"/>
      <c r="H24" s="32"/>
      <c r="I24" s="25"/>
      <c r="J24" s="38"/>
      <c r="K24" s="33"/>
    </row>
    <row r="25" spans="2:11" ht="22.5" customHeight="1">
      <c r="B25" s="35"/>
      <c r="C25" s="139"/>
      <c r="D25" s="139"/>
      <c r="E25" s="31"/>
      <c r="F25" s="31"/>
      <c r="G25" s="32"/>
      <c r="H25" s="32"/>
      <c r="I25" s="25"/>
      <c r="J25" s="38"/>
      <c r="K25" s="33"/>
    </row>
    <row r="26" spans="2:11" ht="22.5" customHeight="1">
      <c r="B26" s="35"/>
      <c r="C26" s="134"/>
      <c r="D26" s="134"/>
      <c r="E26" s="31"/>
      <c r="F26" s="31"/>
      <c r="G26" s="32"/>
      <c r="H26" s="32"/>
      <c r="I26" s="25"/>
      <c r="J26" s="38"/>
      <c r="K26" s="33"/>
    </row>
    <row r="27" spans="2:11" ht="22.5" customHeight="1">
      <c r="B27" s="33"/>
      <c r="C27" s="141"/>
      <c r="D27" s="141"/>
      <c r="E27" s="34"/>
      <c r="F27" s="34"/>
      <c r="G27" s="34"/>
      <c r="H27" s="34"/>
      <c r="I27" s="34"/>
      <c r="J27" s="38"/>
      <c r="K27" s="33"/>
    </row>
    <row r="28" spans="2:11" ht="21.65" customHeight="1">
      <c r="B28" s="33"/>
      <c r="C28" s="34"/>
      <c r="D28" s="34"/>
      <c r="E28" s="34"/>
      <c r="F28" s="34"/>
      <c r="G28" s="34"/>
      <c r="H28" s="34"/>
      <c r="I28" s="34"/>
      <c r="J28" s="38"/>
      <c r="K28" s="39"/>
    </row>
    <row r="29" spans="2:11" ht="21.65" customHeight="1">
      <c r="B29" s="31"/>
      <c r="C29" s="34"/>
      <c r="D29" s="34"/>
      <c r="E29" s="34"/>
      <c r="F29" s="34"/>
      <c r="G29" s="34"/>
      <c r="H29" s="34"/>
      <c r="I29" s="34"/>
      <c r="J29" s="38"/>
      <c r="K29" s="39"/>
    </row>
    <row r="30" spans="2:11">
      <c r="B30" s="31"/>
      <c r="C30" s="31"/>
      <c r="D30" s="31"/>
      <c r="E30" s="31"/>
      <c r="F30" s="31"/>
      <c r="G30" s="34"/>
      <c r="H30" s="34"/>
      <c r="I30" s="34"/>
      <c r="J30" s="39"/>
      <c r="K30" s="33"/>
    </row>
    <row r="31" spans="2:11">
      <c r="B31" s="33"/>
      <c r="C31" s="32"/>
      <c r="D31" s="32"/>
      <c r="E31" s="34"/>
      <c r="F31" s="34"/>
      <c r="G31" s="34"/>
      <c r="H31" s="34"/>
      <c r="I31" s="34"/>
      <c r="J31" s="34"/>
      <c r="K31" s="33"/>
    </row>
    <row r="32" spans="2:11" ht="23">
      <c r="B32" s="142" t="s">
        <v>122</v>
      </c>
      <c r="C32" s="142"/>
      <c r="D32" s="142"/>
      <c r="E32" s="142"/>
      <c r="F32" s="142"/>
      <c r="G32" s="142"/>
      <c r="H32" s="142"/>
      <c r="I32" s="142"/>
      <c r="J32" s="142"/>
      <c r="K32" s="33"/>
    </row>
    <row r="33" spans="2:11">
      <c r="B33" s="32"/>
      <c r="C33" s="32"/>
      <c r="D33" s="32"/>
      <c r="E33" s="34"/>
      <c r="F33" s="34"/>
      <c r="G33" s="34"/>
      <c r="H33" s="34"/>
      <c r="I33" s="34"/>
      <c r="J33" s="34"/>
      <c r="K33" s="33"/>
    </row>
    <row r="34" spans="2:11" s="41" customFormat="1" ht="29.15" customHeight="1">
      <c r="B34" s="36" t="s">
        <v>0</v>
      </c>
      <c r="C34" s="140" t="s">
        <v>1</v>
      </c>
      <c r="D34" s="140"/>
      <c r="E34" s="140"/>
      <c r="F34" s="140" t="s">
        <v>2</v>
      </c>
      <c r="G34" s="140"/>
      <c r="H34" s="25" t="s">
        <v>3</v>
      </c>
      <c r="I34" s="25" t="s">
        <v>4</v>
      </c>
      <c r="J34" s="25" t="s">
        <v>123</v>
      </c>
      <c r="K34" s="25" t="s">
        <v>124</v>
      </c>
    </row>
    <row r="35" spans="2:11" s="41" customFormat="1" ht="162" customHeight="1">
      <c r="B35" s="42">
        <v>1</v>
      </c>
      <c r="C35" s="137" t="s">
        <v>183</v>
      </c>
      <c r="D35" s="137"/>
      <c r="E35" s="137"/>
      <c r="F35" s="138" t="s">
        <v>7</v>
      </c>
      <c r="G35" s="138"/>
      <c r="H35" s="43" t="s">
        <v>125</v>
      </c>
      <c r="I35" s="44">
        <v>1</v>
      </c>
      <c r="J35" s="45"/>
      <c r="K35" s="42"/>
    </row>
    <row r="36" spans="2:11" s="41" customFormat="1" ht="209.5" customHeight="1">
      <c r="B36" s="42">
        <v>2</v>
      </c>
      <c r="C36" s="137" t="s">
        <v>184</v>
      </c>
      <c r="D36" s="137"/>
      <c r="E36" s="137"/>
      <c r="F36" s="138" t="s">
        <v>9</v>
      </c>
      <c r="G36" s="138"/>
      <c r="H36" s="42" t="s">
        <v>10</v>
      </c>
      <c r="I36" s="42"/>
      <c r="J36" s="45"/>
      <c r="K36" s="42"/>
    </row>
    <row r="37" spans="2:11" s="41" customFormat="1" ht="236.5" customHeight="1">
      <c r="B37" s="42">
        <v>3</v>
      </c>
      <c r="C37" s="137" t="s">
        <v>185</v>
      </c>
      <c r="D37" s="137"/>
      <c r="E37" s="137"/>
      <c r="F37" s="138" t="s">
        <v>11</v>
      </c>
      <c r="G37" s="138"/>
      <c r="H37" s="42" t="s">
        <v>12</v>
      </c>
      <c r="I37" s="42"/>
      <c r="J37" s="45"/>
      <c r="K37" s="42"/>
    </row>
    <row r="38" spans="2:11" s="41" customFormat="1" ht="195" customHeight="1">
      <c r="B38" s="42">
        <v>4</v>
      </c>
      <c r="C38" s="137" t="s">
        <v>186</v>
      </c>
      <c r="D38" s="137"/>
      <c r="E38" s="137"/>
      <c r="F38" s="138" t="s">
        <v>13</v>
      </c>
      <c r="G38" s="138"/>
      <c r="H38" s="42" t="s">
        <v>14</v>
      </c>
      <c r="I38" s="42"/>
      <c r="J38" s="45"/>
      <c r="K38" s="42"/>
    </row>
    <row r="39" spans="2:11" s="41" customFormat="1" ht="88.4" customHeight="1">
      <c r="B39" s="42">
        <v>5</v>
      </c>
      <c r="C39" s="137" t="s">
        <v>187</v>
      </c>
      <c r="D39" s="137"/>
      <c r="E39" s="137"/>
      <c r="F39" s="138" t="s">
        <v>15</v>
      </c>
      <c r="G39" s="138"/>
      <c r="H39" s="42" t="s">
        <v>10</v>
      </c>
      <c r="I39" s="44">
        <v>0</v>
      </c>
      <c r="J39" s="45"/>
      <c r="K39" s="42"/>
    </row>
    <row r="40" spans="2:11" s="41" customFormat="1" ht="272.5" customHeight="1">
      <c r="B40" s="42">
        <v>6</v>
      </c>
      <c r="C40" s="137" t="s">
        <v>188</v>
      </c>
      <c r="D40" s="137"/>
      <c r="E40" s="137"/>
      <c r="F40" s="138" t="s">
        <v>16</v>
      </c>
      <c r="G40" s="138"/>
      <c r="H40" s="43" t="s">
        <v>17</v>
      </c>
      <c r="I40" s="44"/>
      <c r="J40" s="45"/>
      <c r="K40" s="42"/>
    </row>
    <row r="41" spans="2:11" s="41" customFormat="1" ht="192" customHeight="1">
      <c r="B41" s="42">
        <v>7</v>
      </c>
      <c r="C41" s="137" t="s">
        <v>189</v>
      </c>
      <c r="D41" s="137"/>
      <c r="E41" s="137"/>
      <c r="F41" s="138" t="s">
        <v>18</v>
      </c>
      <c r="G41" s="138"/>
      <c r="H41" s="43" t="s">
        <v>19</v>
      </c>
      <c r="I41" s="42"/>
      <c r="J41" s="45"/>
      <c r="K41" s="42"/>
    </row>
    <row r="42" spans="2:11" s="41" customFormat="1" ht="232.75" customHeight="1">
      <c r="B42" s="42">
        <v>8</v>
      </c>
      <c r="C42" s="137" t="s">
        <v>190</v>
      </c>
      <c r="D42" s="137"/>
      <c r="E42" s="137"/>
      <c r="F42" s="138" t="s">
        <v>182</v>
      </c>
      <c r="G42" s="138"/>
      <c r="H42" s="43" t="s">
        <v>21</v>
      </c>
      <c r="I42" s="42"/>
      <c r="J42" s="45"/>
      <c r="K42" s="42"/>
    </row>
    <row r="43" spans="2:11" s="41" customFormat="1" ht="292.5" customHeight="1">
      <c r="B43" s="42">
        <v>9</v>
      </c>
      <c r="C43" s="137" t="s">
        <v>191</v>
      </c>
      <c r="D43" s="137"/>
      <c r="E43" s="137"/>
      <c r="F43" s="138" t="s">
        <v>22</v>
      </c>
      <c r="G43" s="138"/>
      <c r="H43" s="43" t="s">
        <v>23</v>
      </c>
      <c r="I43" s="42"/>
      <c r="J43" s="45"/>
      <c r="K43" s="42"/>
    </row>
    <row r="44" spans="2:11" s="41" customFormat="1" ht="262.64999999999998" customHeight="1">
      <c r="B44" s="42">
        <v>10</v>
      </c>
      <c r="C44" s="137" t="s">
        <v>192</v>
      </c>
      <c r="D44" s="137"/>
      <c r="E44" s="137"/>
      <c r="F44" s="138" t="s">
        <v>24</v>
      </c>
      <c r="G44" s="138"/>
      <c r="H44" s="43" t="s">
        <v>23</v>
      </c>
      <c r="I44" s="42"/>
      <c r="J44" s="45"/>
      <c r="K44" s="42"/>
    </row>
    <row r="45" spans="2:11" s="41" customFormat="1" ht="249" customHeight="1">
      <c r="B45" s="42">
        <v>11</v>
      </c>
      <c r="C45" s="137" t="s">
        <v>193</v>
      </c>
      <c r="D45" s="137"/>
      <c r="E45" s="137"/>
      <c r="F45" s="138" t="s">
        <v>25</v>
      </c>
      <c r="G45" s="138"/>
      <c r="H45" s="43" t="s">
        <v>23</v>
      </c>
      <c r="I45" s="42"/>
      <c r="J45" s="45"/>
      <c r="K45" s="42"/>
    </row>
    <row r="46" spans="2:11" s="41" customFormat="1" ht="145.65" customHeight="1">
      <c r="B46" s="42">
        <v>12</v>
      </c>
      <c r="C46" s="137" t="s">
        <v>194</v>
      </c>
      <c r="D46" s="137"/>
      <c r="E46" s="137"/>
      <c r="F46" s="138" t="s">
        <v>26</v>
      </c>
      <c r="G46" s="138"/>
      <c r="H46" s="43" t="s">
        <v>23</v>
      </c>
      <c r="I46" s="42"/>
      <c r="J46" s="45"/>
      <c r="K46" s="42"/>
    </row>
    <row r="47" spans="2:11" s="41" customFormat="1" ht="282.64999999999998" customHeight="1">
      <c r="B47" s="42">
        <v>13</v>
      </c>
      <c r="C47" s="137" t="s">
        <v>195</v>
      </c>
      <c r="D47" s="137"/>
      <c r="E47" s="137"/>
      <c r="F47" s="138" t="s">
        <v>27</v>
      </c>
      <c r="G47" s="138"/>
      <c r="H47" s="43" t="s">
        <v>23</v>
      </c>
      <c r="I47" s="42"/>
      <c r="J47" s="45"/>
      <c r="K47" s="42"/>
    </row>
    <row r="48" spans="2:11" s="41" customFormat="1" ht="166.75" customHeight="1">
      <c r="B48" s="42">
        <v>14</v>
      </c>
      <c r="C48" s="137" t="s">
        <v>196</v>
      </c>
      <c r="D48" s="137"/>
      <c r="E48" s="137"/>
      <c r="F48" s="138" t="s">
        <v>28</v>
      </c>
      <c r="G48" s="138"/>
      <c r="H48" s="43" t="s">
        <v>23</v>
      </c>
      <c r="I48" s="42"/>
      <c r="J48" s="45"/>
      <c r="K48" s="42"/>
    </row>
    <row r="49" spans="2:11" s="41" customFormat="1" ht="270.64999999999998" customHeight="1">
      <c r="B49" s="42">
        <v>15</v>
      </c>
      <c r="C49" s="137" t="s">
        <v>197</v>
      </c>
      <c r="D49" s="137"/>
      <c r="E49" s="137"/>
      <c r="F49" s="138" t="s">
        <v>29</v>
      </c>
      <c r="G49" s="138"/>
      <c r="H49" s="42" t="s">
        <v>10</v>
      </c>
      <c r="I49" s="42"/>
      <c r="J49" s="45"/>
      <c r="K49" s="42"/>
    </row>
    <row r="50" spans="2:11" s="41" customFormat="1" ht="200.5" customHeight="1">
      <c r="B50" s="42">
        <v>16</v>
      </c>
      <c r="C50" s="137" t="s">
        <v>198</v>
      </c>
      <c r="D50" s="137"/>
      <c r="E50" s="137"/>
      <c r="F50" s="138" t="s">
        <v>30</v>
      </c>
      <c r="G50" s="138"/>
      <c r="H50" s="42"/>
      <c r="I50" s="42"/>
      <c r="J50" s="45"/>
      <c r="K50" s="42"/>
    </row>
    <row r="51" spans="2:11" s="41" customFormat="1" ht="52.75" customHeight="1">
      <c r="B51" s="42">
        <v>17</v>
      </c>
      <c r="C51" s="143" t="s">
        <v>126</v>
      </c>
      <c r="D51" s="143"/>
      <c r="E51" s="143"/>
      <c r="F51" s="138" t="s">
        <v>127</v>
      </c>
      <c r="G51" s="138"/>
      <c r="H51" s="46"/>
      <c r="I51" s="42"/>
      <c r="J51" s="45"/>
      <c r="K51" s="42"/>
    </row>
    <row r="52" spans="2:11" s="41" customFormat="1" ht="87" customHeight="1">
      <c r="B52" s="42">
        <v>18</v>
      </c>
      <c r="C52" s="137" t="s">
        <v>199</v>
      </c>
      <c r="D52" s="137"/>
      <c r="E52" s="137"/>
      <c r="F52" s="138" t="s">
        <v>31</v>
      </c>
      <c r="G52" s="138"/>
      <c r="H52" s="42" t="s">
        <v>10</v>
      </c>
      <c r="I52" s="42"/>
      <c r="J52" s="45"/>
      <c r="K52" s="42"/>
    </row>
    <row r="53" spans="2:11" s="41" customFormat="1" ht="163.4" customHeight="1">
      <c r="B53" s="42">
        <v>19</v>
      </c>
      <c r="C53" s="137" t="s">
        <v>200</v>
      </c>
      <c r="D53" s="137"/>
      <c r="E53" s="137"/>
      <c r="F53" s="138" t="s">
        <v>32</v>
      </c>
      <c r="G53" s="138"/>
      <c r="H53" s="42" t="s">
        <v>10</v>
      </c>
      <c r="I53" s="44"/>
      <c r="J53" s="45"/>
      <c r="K53" s="32"/>
    </row>
    <row r="54" spans="2:11" s="41" customFormat="1" ht="122.4" customHeight="1">
      <c r="B54" s="42">
        <v>20</v>
      </c>
      <c r="C54" s="137" t="s">
        <v>201</v>
      </c>
      <c r="D54" s="137"/>
      <c r="E54" s="137"/>
      <c r="F54" s="138" t="s">
        <v>33</v>
      </c>
      <c r="G54" s="138"/>
      <c r="H54" s="42" t="s">
        <v>10</v>
      </c>
      <c r="I54" s="44">
        <v>0</v>
      </c>
      <c r="J54" s="45"/>
      <c r="K54" s="42"/>
    </row>
    <row r="55" spans="2:11" s="41" customFormat="1" ht="103.75" customHeight="1">
      <c r="B55" s="42">
        <v>21</v>
      </c>
      <c r="C55" s="137" t="s">
        <v>202</v>
      </c>
      <c r="D55" s="137"/>
      <c r="E55" s="137"/>
      <c r="F55" s="138" t="s">
        <v>34</v>
      </c>
      <c r="G55" s="138"/>
      <c r="H55" s="42" t="s">
        <v>10</v>
      </c>
      <c r="I55" s="44">
        <f>+J106</f>
        <v>0</v>
      </c>
      <c r="J55" s="45"/>
      <c r="K55" s="42"/>
    </row>
    <row r="56" spans="2:11" s="41" customFormat="1" ht="214.75" customHeight="1">
      <c r="B56" s="42">
        <v>22</v>
      </c>
      <c r="C56" s="137" t="s">
        <v>203</v>
      </c>
      <c r="D56" s="137"/>
      <c r="E56" s="137"/>
      <c r="F56" s="138" t="s">
        <v>35</v>
      </c>
      <c r="G56" s="138"/>
      <c r="H56" s="42" t="s">
        <v>10</v>
      </c>
      <c r="I56" s="44">
        <f>+J97</f>
        <v>0</v>
      </c>
      <c r="J56" s="45"/>
      <c r="K56" s="42"/>
    </row>
    <row r="57" spans="2:11" s="41" customFormat="1" ht="32.15" customHeight="1">
      <c r="B57" s="42">
        <v>23</v>
      </c>
      <c r="C57" s="143" t="s">
        <v>128</v>
      </c>
      <c r="D57" s="143"/>
      <c r="E57" s="143"/>
      <c r="F57" s="138"/>
      <c r="G57" s="138"/>
      <c r="H57" s="35"/>
      <c r="I57" s="42"/>
      <c r="J57" s="45"/>
      <c r="K57" s="42"/>
    </row>
    <row r="58" spans="2:11" s="41" customFormat="1" ht="64.400000000000006" customHeight="1">
      <c r="B58" s="42">
        <v>24</v>
      </c>
      <c r="C58" s="137" t="s">
        <v>204</v>
      </c>
      <c r="D58" s="137"/>
      <c r="E58" s="137"/>
      <c r="F58" s="138" t="s">
        <v>36</v>
      </c>
      <c r="G58" s="138"/>
      <c r="H58" s="42"/>
      <c r="I58" s="42"/>
      <c r="J58" s="45"/>
      <c r="K58" s="33"/>
    </row>
    <row r="59" spans="2:11" s="41" customFormat="1" ht="102.65" customHeight="1">
      <c r="B59" s="42">
        <v>25</v>
      </c>
      <c r="C59" s="137" t="s">
        <v>205</v>
      </c>
      <c r="D59" s="137"/>
      <c r="E59" s="137"/>
      <c r="F59" s="138" t="s">
        <v>37</v>
      </c>
      <c r="G59" s="138"/>
      <c r="H59" s="43" t="s">
        <v>23</v>
      </c>
      <c r="I59" s="44"/>
      <c r="J59" s="45"/>
      <c r="K59" s="32"/>
    </row>
    <row r="60" spans="2:11" s="41" customFormat="1" ht="216.65" customHeight="1">
      <c r="B60" s="42">
        <v>26</v>
      </c>
      <c r="C60" s="137" t="s">
        <v>206</v>
      </c>
      <c r="D60" s="137"/>
      <c r="E60" s="137"/>
      <c r="F60" s="138" t="s">
        <v>38</v>
      </c>
      <c r="G60" s="138"/>
      <c r="H60" s="43" t="s">
        <v>23</v>
      </c>
      <c r="I60" s="44">
        <v>0</v>
      </c>
      <c r="J60" s="45"/>
      <c r="K60" s="42"/>
    </row>
    <row r="61" spans="2:11" s="41" customFormat="1" ht="180.65" customHeight="1">
      <c r="B61" s="42">
        <v>27</v>
      </c>
      <c r="C61" s="137" t="s">
        <v>207</v>
      </c>
      <c r="D61" s="137"/>
      <c r="E61" s="137"/>
      <c r="F61" s="138" t="s">
        <v>39</v>
      </c>
      <c r="G61" s="138"/>
      <c r="H61" s="43" t="s">
        <v>23</v>
      </c>
      <c r="I61" s="42">
        <v>0</v>
      </c>
      <c r="J61" s="45"/>
      <c r="K61" s="42"/>
    </row>
    <row r="62" spans="2:11" s="41" customFormat="1" ht="153" customHeight="1">
      <c r="B62" s="42">
        <v>28</v>
      </c>
      <c r="C62" s="137" t="s">
        <v>40</v>
      </c>
      <c r="D62" s="137"/>
      <c r="E62" s="137"/>
      <c r="F62" s="138" t="s">
        <v>41</v>
      </c>
      <c r="G62" s="138"/>
      <c r="H62" s="43" t="s">
        <v>10</v>
      </c>
      <c r="I62" s="42"/>
      <c r="J62" s="45"/>
      <c r="K62" s="42"/>
    </row>
    <row r="63" spans="2:11" s="41" customFormat="1" ht="111.65" customHeight="1">
      <c r="B63" s="42">
        <v>29</v>
      </c>
      <c r="C63" s="137" t="s">
        <v>208</v>
      </c>
      <c r="D63" s="137"/>
      <c r="E63" s="137"/>
      <c r="F63" s="138" t="s">
        <v>42</v>
      </c>
      <c r="G63" s="138"/>
      <c r="H63" s="43" t="s">
        <v>10</v>
      </c>
      <c r="I63" s="44"/>
      <c r="J63" s="45"/>
      <c r="K63" s="42"/>
    </row>
    <row r="64" spans="2:11" s="41" customFormat="1" ht="241.75" customHeight="1">
      <c r="B64" s="42">
        <v>30</v>
      </c>
      <c r="C64" s="137" t="s">
        <v>209</v>
      </c>
      <c r="D64" s="137"/>
      <c r="E64" s="137"/>
      <c r="F64" s="138" t="s">
        <v>43</v>
      </c>
      <c r="G64" s="138"/>
      <c r="H64" s="43" t="s">
        <v>23</v>
      </c>
      <c r="I64" s="44"/>
      <c r="J64" s="45"/>
      <c r="K64" s="42"/>
    </row>
    <row r="65" spans="2:11" s="41" customFormat="1" ht="249" customHeight="1">
      <c r="B65" s="42">
        <v>31</v>
      </c>
      <c r="C65" s="137" t="s">
        <v>129</v>
      </c>
      <c r="D65" s="137"/>
      <c r="E65" s="137"/>
      <c r="F65" s="138" t="s">
        <v>44</v>
      </c>
      <c r="G65" s="138"/>
      <c r="H65" s="43" t="s">
        <v>45</v>
      </c>
      <c r="I65" s="44"/>
      <c r="J65" s="45"/>
      <c r="K65" s="42"/>
    </row>
    <row r="66" spans="2:11" s="41" customFormat="1" ht="138" customHeight="1">
      <c r="B66" s="42">
        <v>32</v>
      </c>
      <c r="C66" s="137" t="s">
        <v>210</v>
      </c>
      <c r="D66" s="137"/>
      <c r="E66" s="137"/>
      <c r="F66" s="138" t="s">
        <v>46</v>
      </c>
      <c r="G66" s="138"/>
      <c r="H66" s="43" t="s">
        <v>47</v>
      </c>
      <c r="I66" s="44"/>
      <c r="J66" s="45"/>
      <c r="K66" s="42"/>
    </row>
    <row r="67" spans="2:11" s="41" customFormat="1" ht="166.75" customHeight="1">
      <c r="B67" s="42">
        <v>33</v>
      </c>
      <c r="C67" s="137" t="s">
        <v>211</v>
      </c>
      <c r="D67" s="137"/>
      <c r="E67" s="137"/>
      <c r="F67" s="138" t="s">
        <v>48</v>
      </c>
      <c r="G67" s="138"/>
      <c r="H67" s="43" t="s">
        <v>45</v>
      </c>
      <c r="I67" s="44"/>
      <c r="J67" s="45"/>
      <c r="K67" s="42"/>
    </row>
    <row r="68" spans="2:11" s="41" customFormat="1" ht="165" customHeight="1">
      <c r="B68" s="42">
        <v>34</v>
      </c>
      <c r="C68" s="137" t="s">
        <v>212</v>
      </c>
      <c r="D68" s="137"/>
      <c r="E68" s="137"/>
      <c r="F68" s="138" t="s">
        <v>49</v>
      </c>
      <c r="G68" s="138"/>
      <c r="H68" s="43" t="s">
        <v>21</v>
      </c>
      <c r="I68" s="42"/>
      <c r="J68" s="45"/>
      <c r="K68" s="42"/>
    </row>
    <row r="69" spans="2:11" s="41" customFormat="1" ht="409.5" customHeight="1">
      <c r="B69" s="42">
        <v>35</v>
      </c>
      <c r="C69" s="137" t="s">
        <v>213</v>
      </c>
      <c r="D69" s="137"/>
      <c r="E69" s="137"/>
      <c r="F69" s="138" t="s">
        <v>50</v>
      </c>
      <c r="G69" s="138"/>
      <c r="H69" s="43" t="s">
        <v>17</v>
      </c>
      <c r="I69" s="42"/>
      <c r="J69" s="45"/>
      <c r="K69" s="42"/>
    </row>
    <row r="70" spans="2:11" s="41" customFormat="1" ht="201" customHeight="1">
      <c r="B70" s="42">
        <v>36</v>
      </c>
      <c r="C70" s="137" t="s">
        <v>214</v>
      </c>
      <c r="D70" s="137"/>
      <c r="E70" s="137"/>
      <c r="F70" s="138" t="s">
        <v>51</v>
      </c>
      <c r="G70" s="138"/>
      <c r="H70" s="42" t="s">
        <v>14</v>
      </c>
      <c r="I70" s="42"/>
      <c r="J70" s="45"/>
      <c r="K70" s="42"/>
    </row>
    <row r="71" spans="2:11" s="41" customFormat="1" ht="201" customHeight="1">
      <c r="B71" s="42">
        <v>37</v>
      </c>
      <c r="C71" s="137" t="s">
        <v>215</v>
      </c>
      <c r="D71" s="137"/>
      <c r="E71" s="137"/>
      <c r="F71" s="138" t="s">
        <v>52</v>
      </c>
      <c r="G71" s="138"/>
      <c r="H71" s="42" t="s">
        <v>14</v>
      </c>
      <c r="I71" s="42"/>
      <c r="J71" s="45"/>
      <c r="K71" s="42"/>
    </row>
    <row r="72" spans="2:11" s="41" customFormat="1" ht="141" customHeight="1">
      <c r="B72" s="42">
        <v>38</v>
      </c>
      <c r="C72" s="137" t="s">
        <v>53</v>
      </c>
      <c r="D72" s="137"/>
      <c r="E72" s="137"/>
      <c r="F72" s="144" t="s">
        <v>54</v>
      </c>
      <c r="G72" s="144"/>
      <c r="H72" s="42" t="s">
        <v>14</v>
      </c>
      <c r="I72" s="39"/>
      <c r="J72" s="45"/>
      <c r="K72" s="42"/>
    </row>
    <row r="73" spans="2:11" s="41" customFormat="1" ht="228.65" customHeight="1">
      <c r="B73" s="42">
        <v>39</v>
      </c>
      <c r="C73" s="137" t="s">
        <v>55</v>
      </c>
      <c r="D73" s="137"/>
      <c r="E73" s="137"/>
      <c r="F73" s="144" t="s">
        <v>56</v>
      </c>
      <c r="G73" s="144"/>
      <c r="H73" s="42" t="s">
        <v>14</v>
      </c>
      <c r="I73" s="39"/>
      <c r="J73" s="45"/>
      <c r="K73" s="42"/>
    </row>
    <row r="74" spans="2:11" s="41" customFormat="1" ht="228.65" customHeight="1">
      <c r="B74" s="42">
        <v>40</v>
      </c>
      <c r="C74" s="145" t="s">
        <v>130</v>
      </c>
      <c r="D74" s="145"/>
      <c r="E74" s="145"/>
      <c r="F74" s="144" t="s">
        <v>58</v>
      </c>
      <c r="G74" s="144"/>
      <c r="H74" s="42" t="s">
        <v>59</v>
      </c>
      <c r="I74" s="39"/>
      <c r="J74" s="45"/>
      <c r="K74" s="42"/>
    </row>
    <row r="75" spans="2:11" s="41" customFormat="1" ht="228.65" customHeight="1">
      <c r="B75" s="42">
        <v>41</v>
      </c>
      <c r="C75" s="137" t="s">
        <v>60</v>
      </c>
      <c r="D75" s="137"/>
      <c r="E75" s="137"/>
      <c r="F75" s="138" t="s">
        <v>61</v>
      </c>
      <c r="G75" s="138"/>
      <c r="H75" s="32" t="s">
        <v>62</v>
      </c>
      <c r="I75" s="42"/>
      <c r="J75" s="45"/>
      <c r="K75" s="42"/>
    </row>
    <row r="76" spans="2:11" s="41" customFormat="1" ht="201" customHeight="1">
      <c r="B76" s="42">
        <v>42</v>
      </c>
      <c r="C76" s="145" t="s">
        <v>63</v>
      </c>
      <c r="D76" s="145"/>
      <c r="E76" s="145"/>
      <c r="F76" s="138" t="s">
        <v>64</v>
      </c>
      <c r="G76" s="138"/>
      <c r="H76" s="32" t="s">
        <v>62</v>
      </c>
      <c r="I76" s="42"/>
      <c r="J76" s="45"/>
      <c r="K76" s="42"/>
    </row>
    <row r="77" spans="2:11" s="41" customFormat="1" ht="145.65" customHeight="1">
      <c r="B77" s="42">
        <v>43</v>
      </c>
      <c r="C77" s="137" t="s">
        <v>131</v>
      </c>
      <c r="D77" s="137"/>
      <c r="E77" s="137"/>
      <c r="F77" s="138" t="s">
        <v>64</v>
      </c>
      <c r="G77" s="138"/>
      <c r="H77" s="32" t="s">
        <v>23</v>
      </c>
      <c r="I77" s="42"/>
      <c r="J77" s="45"/>
      <c r="K77" s="42"/>
    </row>
    <row r="78" spans="2:11" s="41" customFormat="1" ht="161.5" customHeight="1">
      <c r="B78" s="42">
        <v>44</v>
      </c>
      <c r="C78" s="137" t="s">
        <v>132</v>
      </c>
      <c r="D78" s="137"/>
      <c r="E78" s="137"/>
      <c r="F78" s="138" t="s">
        <v>67</v>
      </c>
      <c r="G78" s="138"/>
      <c r="H78" s="32" t="s">
        <v>14</v>
      </c>
      <c r="I78" s="42"/>
      <c r="J78" s="45"/>
      <c r="K78" s="42"/>
    </row>
    <row r="79" spans="2:11" s="41" customFormat="1" ht="161.5" customHeight="1">
      <c r="B79" s="42">
        <v>45</v>
      </c>
      <c r="C79" s="137" t="s">
        <v>72</v>
      </c>
      <c r="D79" s="137"/>
      <c r="E79" s="137"/>
      <c r="F79" s="138" t="s">
        <v>73</v>
      </c>
      <c r="G79" s="138"/>
      <c r="H79" s="32" t="s">
        <v>68</v>
      </c>
      <c r="I79" s="44">
        <f>+J111</f>
        <v>0</v>
      </c>
      <c r="J79" s="45"/>
      <c r="K79" s="42"/>
    </row>
    <row r="80" spans="2:11" s="41" customFormat="1" ht="136.4" customHeight="1">
      <c r="B80" s="42">
        <v>46</v>
      </c>
      <c r="C80" s="137" t="s">
        <v>133</v>
      </c>
      <c r="D80" s="137"/>
      <c r="E80" s="137"/>
      <c r="F80" s="138" t="s">
        <v>93</v>
      </c>
      <c r="G80" s="138"/>
      <c r="H80" s="32" t="s">
        <v>14</v>
      </c>
      <c r="I80" s="44">
        <f>+J103</f>
        <v>0</v>
      </c>
      <c r="J80" s="45"/>
      <c r="K80" s="42"/>
    </row>
    <row r="81" spans="2:11" s="41" customFormat="1" ht="168" customHeight="1">
      <c r="B81" s="42">
        <v>47</v>
      </c>
      <c r="C81" s="137" t="s">
        <v>76</v>
      </c>
      <c r="D81" s="137"/>
      <c r="E81" s="137"/>
      <c r="F81" s="138" t="s">
        <v>77</v>
      </c>
      <c r="G81" s="138"/>
      <c r="H81" s="32" t="s">
        <v>59</v>
      </c>
      <c r="I81" s="44"/>
      <c r="J81" s="45"/>
      <c r="K81" s="42">
        <v>0</v>
      </c>
    </row>
    <row r="82" spans="2:11" s="41" customFormat="1" ht="176.4" customHeight="1">
      <c r="B82" s="42">
        <v>48</v>
      </c>
      <c r="C82" s="137" t="s">
        <v>134</v>
      </c>
      <c r="D82" s="137"/>
      <c r="E82" s="137"/>
      <c r="F82" s="146" t="s">
        <v>70</v>
      </c>
      <c r="G82" s="147"/>
      <c r="H82" s="31" t="s">
        <v>135</v>
      </c>
      <c r="I82" s="47"/>
      <c r="J82" s="47"/>
      <c r="K82" s="47"/>
    </row>
    <row r="83" spans="2:11" s="41" customFormat="1" ht="162.65" customHeight="1">
      <c r="B83" s="42">
        <v>49</v>
      </c>
      <c r="C83" s="145" t="s">
        <v>74</v>
      </c>
      <c r="D83" s="145"/>
      <c r="E83" s="145"/>
      <c r="F83" s="146" t="s">
        <v>136</v>
      </c>
      <c r="G83" s="147"/>
      <c r="H83" s="31" t="s">
        <v>12</v>
      </c>
      <c r="I83" s="31"/>
      <c r="J83" s="31"/>
      <c r="K83" s="31"/>
    </row>
    <row r="84" spans="2:11" s="41" customFormat="1" ht="196.4" customHeight="1">
      <c r="B84" s="42">
        <v>50</v>
      </c>
      <c r="C84" s="145" t="s">
        <v>82</v>
      </c>
      <c r="D84" s="145"/>
      <c r="E84" s="145"/>
      <c r="F84" s="146" t="s">
        <v>95</v>
      </c>
      <c r="G84" s="147"/>
      <c r="H84" s="31" t="s">
        <v>135</v>
      </c>
      <c r="I84" s="31"/>
      <c r="J84" s="31"/>
      <c r="K84" s="31"/>
    </row>
    <row r="85" spans="2:11" s="41" customFormat="1" ht="23">
      <c r="B85" s="149" t="s">
        <v>137</v>
      </c>
      <c r="C85" s="150"/>
      <c r="D85" s="151"/>
      <c r="E85" s="48" t="s">
        <v>138</v>
      </c>
      <c r="F85" s="48"/>
      <c r="G85" s="48" t="s">
        <v>139</v>
      </c>
      <c r="H85" s="48" t="s">
        <v>140</v>
      </c>
      <c r="I85" s="46" t="s">
        <v>141</v>
      </c>
      <c r="J85" s="48" t="s">
        <v>4</v>
      </c>
      <c r="K85" s="48" t="s">
        <v>3</v>
      </c>
    </row>
    <row r="86" spans="2:11" s="41" customFormat="1" ht="23">
      <c r="B86" s="46"/>
      <c r="C86" s="46"/>
      <c r="D86" s="46"/>
      <c r="E86" s="48"/>
      <c r="F86" s="48"/>
      <c r="G86" s="48"/>
      <c r="H86" s="48"/>
      <c r="I86" s="46"/>
      <c r="J86" s="48"/>
      <c r="K86" s="48"/>
    </row>
    <row r="87" spans="2:11" s="41" customFormat="1" ht="14.4" customHeight="1">
      <c r="B87" s="49"/>
      <c r="C87" s="46"/>
      <c r="D87" s="46"/>
      <c r="E87" s="48"/>
      <c r="F87" s="48"/>
      <c r="G87" s="48"/>
      <c r="H87" s="48"/>
      <c r="I87" s="46"/>
      <c r="J87" s="48"/>
      <c r="K87" s="48"/>
    </row>
    <row r="88" spans="2:11" s="41" customFormat="1" ht="23">
      <c r="B88" s="143" t="s">
        <v>142</v>
      </c>
      <c r="C88" s="143"/>
      <c r="D88" s="143"/>
      <c r="E88" s="143"/>
      <c r="F88" s="50"/>
      <c r="G88" s="50"/>
      <c r="H88" s="50"/>
      <c r="I88" s="43"/>
      <c r="J88" s="49"/>
      <c r="K88" s="48"/>
    </row>
    <row r="89" spans="2:11" s="41" customFormat="1" ht="23">
      <c r="B89" s="148" t="s">
        <v>120</v>
      </c>
      <c r="C89" s="148"/>
      <c r="D89" s="148"/>
      <c r="E89" s="46">
        <v>0</v>
      </c>
      <c r="F89" s="50"/>
      <c r="G89" s="43"/>
      <c r="H89" s="43"/>
      <c r="I89" s="51"/>
      <c r="J89" s="52">
        <f>I89*H89*G89*E89</f>
        <v>0</v>
      </c>
      <c r="K89" s="48"/>
    </row>
    <row r="90" spans="2:11" s="41" customFormat="1" ht="23">
      <c r="B90" s="152" t="s">
        <v>143</v>
      </c>
      <c r="C90" s="152"/>
      <c r="D90" s="152"/>
      <c r="E90" s="40"/>
      <c r="F90" s="50"/>
      <c r="G90" s="50"/>
      <c r="H90" s="50"/>
      <c r="I90" s="51"/>
      <c r="J90" s="52">
        <f>SUM(J89:J89)</f>
        <v>0</v>
      </c>
      <c r="K90" s="43" t="s">
        <v>17</v>
      </c>
    </row>
    <row r="91" spans="2:11" s="41" customFormat="1" ht="23">
      <c r="B91" s="43"/>
      <c r="C91" s="53"/>
      <c r="D91" s="43"/>
      <c r="E91" s="40"/>
      <c r="F91" s="50"/>
      <c r="G91" s="50"/>
      <c r="H91" s="50"/>
      <c r="I91" s="51"/>
      <c r="J91" s="43"/>
      <c r="K91" s="43"/>
    </row>
    <row r="92" spans="2:11" s="41" customFormat="1">
      <c r="B92" s="33"/>
      <c r="C92" s="32"/>
      <c r="D92" s="32"/>
      <c r="E92" s="34"/>
      <c r="F92" s="34"/>
      <c r="G92" s="34"/>
      <c r="H92" s="34"/>
      <c r="I92" s="32"/>
      <c r="J92" s="34"/>
      <c r="K92" s="33"/>
    </row>
    <row r="93" spans="2:11" s="41" customFormat="1">
      <c r="B93" s="155" t="s">
        <v>340</v>
      </c>
      <c r="C93" s="155"/>
      <c r="D93" s="155"/>
      <c r="E93" s="54"/>
      <c r="F93" s="54"/>
      <c r="G93" s="34"/>
      <c r="H93" s="34"/>
      <c r="I93" s="32"/>
      <c r="J93" s="34"/>
      <c r="K93" s="33"/>
    </row>
    <row r="94" spans="2:11" s="41" customFormat="1">
      <c r="B94" s="154" t="s">
        <v>144</v>
      </c>
      <c r="C94" s="154"/>
      <c r="D94" s="154"/>
      <c r="E94" s="55"/>
      <c r="F94" s="55"/>
      <c r="G94" s="34"/>
      <c r="H94" s="34"/>
      <c r="I94" s="32"/>
      <c r="J94" s="56">
        <f>+J21</f>
        <v>0</v>
      </c>
      <c r="K94" s="33"/>
    </row>
    <row r="95" spans="2:11" s="41" customFormat="1">
      <c r="B95" s="154" t="s">
        <v>145</v>
      </c>
      <c r="C95" s="154"/>
      <c r="D95" s="154"/>
      <c r="E95" s="55"/>
      <c r="F95" s="55"/>
      <c r="G95" s="34"/>
      <c r="H95" s="34"/>
      <c r="I95" s="32"/>
      <c r="J95" s="56">
        <v>0</v>
      </c>
      <c r="K95" s="33"/>
    </row>
    <row r="96" spans="2:11" s="41" customFormat="1">
      <c r="B96" s="153" t="s">
        <v>143</v>
      </c>
      <c r="C96" s="153"/>
      <c r="D96" s="153"/>
      <c r="E96" s="55"/>
      <c r="F96" s="55"/>
      <c r="G96" s="34"/>
      <c r="H96" s="34"/>
      <c r="I96" s="32"/>
      <c r="J96" s="56">
        <f>SUM(J94:J95)</f>
        <v>0</v>
      </c>
      <c r="K96" s="32"/>
    </row>
    <row r="97" spans="1:30" s="41" customFormat="1">
      <c r="B97" s="153" t="s">
        <v>143</v>
      </c>
      <c r="C97" s="153"/>
      <c r="D97" s="153"/>
      <c r="E97" s="55"/>
      <c r="F97" s="55"/>
      <c r="G97" s="34"/>
      <c r="H97" s="34"/>
      <c r="I97" s="32"/>
      <c r="J97" s="56">
        <f>ROUND(J96,0)</f>
        <v>0</v>
      </c>
      <c r="K97" s="32" t="s">
        <v>10</v>
      </c>
    </row>
    <row r="98" spans="1:30" s="41" customFormat="1">
      <c r="B98" s="155"/>
      <c r="C98" s="155"/>
      <c r="D98" s="155"/>
      <c r="E98" s="24"/>
      <c r="F98" s="34"/>
      <c r="G98" s="34"/>
      <c r="H98" s="34"/>
      <c r="I98" s="39"/>
      <c r="J98" s="32"/>
      <c r="K98" s="32"/>
    </row>
    <row r="99" spans="1:30" s="41" customFormat="1">
      <c r="B99" s="155" t="s">
        <v>309</v>
      </c>
      <c r="C99" s="155"/>
      <c r="D99" s="155"/>
      <c r="E99" s="54"/>
      <c r="F99" s="54"/>
      <c r="G99" s="34"/>
      <c r="H99" s="34"/>
      <c r="I99" s="32"/>
      <c r="J99" s="34"/>
      <c r="K99" s="33"/>
    </row>
    <row r="100" spans="1:30" s="41" customFormat="1">
      <c r="B100" s="154" t="s">
        <v>144</v>
      </c>
      <c r="C100" s="154"/>
      <c r="D100" s="154"/>
      <c r="E100" s="55"/>
      <c r="F100" s="55"/>
      <c r="G100" s="34"/>
      <c r="H100" s="34"/>
      <c r="I100" s="32"/>
      <c r="J100" s="56">
        <f>+J22</f>
        <v>0</v>
      </c>
      <c r="K100" s="33"/>
    </row>
    <row r="101" spans="1:30" s="41" customFormat="1">
      <c r="B101" s="154" t="s">
        <v>145</v>
      </c>
      <c r="C101" s="154"/>
      <c r="D101" s="154"/>
      <c r="E101" s="55"/>
      <c r="F101" s="55"/>
      <c r="G101" s="34"/>
      <c r="H101" s="34"/>
      <c r="I101" s="32"/>
      <c r="J101" s="56">
        <f>+J100*0.1</f>
        <v>0</v>
      </c>
      <c r="K101" s="33"/>
    </row>
    <row r="102" spans="1:30" s="41" customFormat="1">
      <c r="B102" s="153" t="s">
        <v>143</v>
      </c>
      <c r="C102" s="153"/>
      <c r="D102" s="153"/>
      <c r="E102" s="55"/>
      <c r="F102" s="55"/>
      <c r="G102" s="34"/>
      <c r="H102" s="34"/>
      <c r="I102" s="32"/>
      <c r="J102" s="56">
        <f>SUM(J100:J101)</f>
        <v>0</v>
      </c>
      <c r="K102" s="32"/>
    </row>
    <row r="103" spans="1:30" s="41" customFormat="1">
      <c r="B103" s="153" t="s">
        <v>143</v>
      </c>
      <c r="C103" s="153"/>
      <c r="D103" s="153"/>
      <c r="E103" s="55"/>
      <c r="F103" s="55"/>
      <c r="G103" s="34"/>
      <c r="H103" s="34"/>
      <c r="I103" s="32"/>
      <c r="J103" s="56">
        <f>ROUND(J102,0)</f>
        <v>0</v>
      </c>
      <c r="K103" s="32" t="s">
        <v>21</v>
      </c>
    </row>
    <row r="104" spans="1:30" s="41" customFormat="1">
      <c r="B104" s="154"/>
      <c r="C104" s="154"/>
      <c r="D104" s="154"/>
      <c r="E104" s="24"/>
      <c r="F104" s="24"/>
      <c r="G104" s="34"/>
      <c r="H104" s="34"/>
      <c r="I104" s="32"/>
      <c r="J104" s="56"/>
    </row>
    <row r="105" spans="1:30" s="41" customFormat="1">
      <c r="B105" s="154"/>
      <c r="C105" s="154"/>
      <c r="D105" s="154"/>
      <c r="E105" s="24"/>
      <c r="F105" s="24"/>
      <c r="G105" s="141"/>
      <c r="H105" s="141"/>
      <c r="I105" s="141"/>
      <c r="J105" s="56"/>
      <c r="K105" s="33"/>
    </row>
    <row r="106" spans="1:30" s="41" customFormat="1">
      <c r="B106" s="154"/>
      <c r="C106" s="154"/>
      <c r="D106" s="154"/>
      <c r="E106" s="54"/>
      <c r="F106" s="54"/>
      <c r="G106" s="54"/>
      <c r="H106" s="34"/>
      <c r="I106" s="32"/>
      <c r="J106" s="56"/>
      <c r="K106" s="33"/>
    </row>
    <row r="107" spans="1:30">
      <c r="B107" s="33"/>
      <c r="C107" s="32"/>
      <c r="D107" s="32"/>
      <c r="E107" s="34"/>
      <c r="F107" s="34"/>
      <c r="G107" s="34"/>
      <c r="H107" s="34"/>
      <c r="I107" s="32"/>
      <c r="J107" s="34"/>
      <c r="K107" s="34"/>
    </row>
    <row r="108" spans="1:30">
      <c r="B108" s="155"/>
      <c r="C108" s="155"/>
      <c r="D108" s="155"/>
      <c r="E108" s="24"/>
      <c r="F108" s="24"/>
      <c r="G108" s="34"/>
      <c r="H108" s="34"/>
      <c r="I108" s="32"/>
      <c r="J108" s="34"/>
      <c r="K108" s="34"/>
    </row>
    <row r="109" spans="1:30">
      <c r="B109" s="154"/>
      <c r="C109" s="154"/>
      <c r="D109" s="154"/>
      <c r="E109" s="24"/>
      <c r="F109" s="24"/>
      <c r="G109" s="141"/>
      <c r="H109" s="141"/>
      <c r="I109" s="141"/>
      <c r="J109" s="56"/>
      <c r="K109" s="32"/>
    </row>
    <row r="110" spans="1:30" s="34" customFormat="1">
      <c r="A110" s="58"/>
      <c r="B110" s="33"/>
      <c r="C110" s="32"/>
      <c r="D110" s="32"/>
      <c r="I110" s="32"/>
      <c r="J110" s="56"/>
      <c r="L110" s="23"/>
      <c r="M110" s="23"/>
      <c r="N110" s="23"/>
      <c r="O110" s="23"/>
      <c r="P110" s="23"/>
      <c r="Q110" s="23"/>
      <c r="R110" s="23"/>
      <c r="S110" s="23"/>
      <c r="T110" s="23"/>
      <c r="U110" s="23"/>
      <c r="V110" s="23"/>
      <c r="W110" s="23"/>
      <c r="X110" s="23"/>
      <c r="Y110" s="23"/>
      <c r="Z110" s="23"/>
      <c r="AA110" s="23"/>
      <c r="AB110" s="23"/>
      <c r="AC110" s="23"/>
      <c r="AD110" s="23"/>
    </row>
    <row r="111" spans="1:30" s="34" customFormat="1">
      <c r="A111" s="58"/>
      <c r="B111" s="33"/>
      <c r="C111" s="32"/>
      <c r="D111" s="32"/>
      <c r="I111" s="32"/>
      <c r="J111" s="56"/>
      <c r="K111" s="32"/>
      <c r="L111" s="23"/>
      <c r="M111" s="23"/>
      <c r="N111" s="23"/>
      <c r="O111" s="23"/>
      <c r="P111" s="23"/>
      <c r="Q111" s="23"/>
      <c r="R111" s="23"/>
      <c r="S111" s="23"/>
      <c r="T111" s="23"/>
      <c r="U111" s="23"/>
      <c r="V111" s="23"/>
      <c r="W111" s="23"/>
      <c r="X111" s="23"/>
      <c r="Y111" s="23"/>
      <c r="Z111" s="23"/>
      <c r="AA111" s="23"/>
      <c r="AB111" s="23"/>
      <c r="AC111" s="23"/>
      <c r="AD111" s="23"/>
    </row>
    <row r="112" spans="1:30">
      <c r="J112" s="56"/>
    </row>
  </sheetData>
  <mergeCells count="137">
    <mergeCell ref="B109:D109"/>
    <mergeCell ref="G109:I109"/>
    <mergeCell ref="B103:D103"/>
    <mergeCell ref="B104:D104"/>
    <mergeCell ref="B105:D105"/>
    <mergeCell ref="G105:I105"/>
    <mergeCell ref="B106:D106"/>
    <mergeCell ref="B108:D108"/>
    <mergeCell ref="B97:D97"/>
    <mergeCell ref="B98:D98"/>
    <mergeCell ref="B99:D99"/>
    <mergeCell ref="B100:D100"/>
    <mergeCell ref="B101:D101"/>
    <mergeCell ref="B102:D102"/>
    <mergeCell ref="B89:D89"/>
    <mergeCell ref="B90:D90"/>
    <mergeCell ref="B93:D93"/>
    <mergeCell ref="B94:D94"/>
    <mergeCell ref="B95:D95"/>
    <mergeCell ref="B96:D96"/>
    <mergeCell ref="C83:E83"/>
    <mergeCell ref="F83:G83"/>
    <mergeCell ref="C84:E84"/>
    <mergeCell ref="F84:G84"/>
    <mergeCell ref="B85:D85"/>
    <mergeCell ref="B88:E88"/>
    <mergeCell ref="C80:E80"/>
    <mergeCell ref="F80:G80"/>
    <mergeCell ref="C81:E81"/>
    <mergeCell ref="F81:G81"/>
    <mergeCell ref="C82:E82"/>
    <mergeCell ref="F82:G82"/>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8:E38"/>
    <mergeCell ref="F38:G38"/>
    <mergeCell ref="C39:E39"/>
    <mergeCell ref="F39:G39"/>
    <mergeCell ref="C40:E40"/>
    <mergeCell ref="F40:G40"/>
    <mergeCell ref="C35:E35"/>
    <mergeCell ref="F35:G35"/>
    <mergeCell ref="C36:E36"/>
    <mergeCell ref="F36:G36"/>
    <mergeCell ref="C37:E37"/>
    <mergeCell ref="F37:G37"/>
    <mergeCell ref="B15:K15"/>
    <mergeCell ref="C25:D25"/>
    <mergeCell ref="C26:D26"/>
    <mergeCell ref="C27:D27"/>
    <mergeCell ref="B32:J32"/>
    <mergeCell ref="C34:E34"/>
    <mergeCell ref="F34:G34"/>
    <mergeCell ref="E9:K9"/>
    <mergeCell ref="B13:B14"/>
    <mergeCell ref="C13:C14"/>
    <mergeCell ref="D13:D14"/>
    <mergeCell ref="E13:E14"/>
    <mergeCell ref="G13:I13"/>
    <mergeCell ref="J13:J14"/>
    <mergeCell ref="K13:K14"/>
  </mergeCells>
  <pageMargins left="0.7" right="0.7" top="0.75" bottom="0.75" header="0.3" footer="0.3"/>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CFBD23-3082-439B-BA3B-BF9AC4AA2912}">
  <sheetPr>
    <tabColor rgb="FFFFFF00"/>
  </sheetPr>
  <dimension ref="A2:AD112"/>
  <sheetViews>
    <sheetView zoomScale="59" workbookViewId="0">
      <selection activeCell="C36" sqref="C36:E36"/>
    </sheetView>
  </sheetViews>
  <sheetFormatPr defaultColWidth="8.90625" defaultRowHeight="21.5"/>
  <cols>
    <col min="1" max="1" width="8.90625" style="23"/>
    <col min="2" max="2" width="29.90625" style="22" customWidth="1"/>
    <col min="3" max="3" width="21.90625" style="21" customWidth="1"/>
    <col min="4" max="4" width="23.453125" style="21" customWidth="1"/>
    <col min="5" max="5" width="47.08984375" style="23" customWidth="1"/>
    <col min="6" max="6" width="14.90625" style="23" customWidth="1"/>
    <col min="7" max="7" width="12.90625" style="23" customWidth="1"/>
    <col min="8" max="8" width="13.54296875" style="23" customWidth="1"/>
    <col min="9" max="9" width="14.90625" style="23" customWidth="1"/>
    <col min="10" max="10" width="19.90625" style="23" customWidth="1"/>
    <col min="11" max="11" width="35" style="22" customWidth="1"/>
    <col min="12" max="16384" width="8.90625" style="23"/>
  </cols>
  <sheetData>
    <row r="2" spans="2:11" ht="42" customHeight="1">
      <c r="B2" s="24" t="s">
        <v>99</v>
      </c>
      <c r="C2" s="36" t="s">
        <v>251</v>
      </c>
    </row>
    <row r="3" spans="2:11" ht="21" customHeight="1">
      <c r="B3" s="24" t="s">
        <v>100</v>
      </c>
      <c r="C3" s="25"/>
      <c r="E3" s="23" t="s">
        <v>366</v>
      </c>
      <c r="F3" s="23">
        <f>2*21+1*30</f>
        <v>72</v>
      </c>
    </row>
    <row r="4" spans="2:11" ht="21" customHeight="1">
      <c r="B4" s="24" t="s">
        <v>101</v>
      </c>
      <c r="C4" s="32" t="s">
        <v>360</v>
      </c>
      <c r="E4" s="23" t="s">
        <v>334</v>
      </c>
    </row>
    <row r="5" spans="2:11" ht="21" customHeight="1">
      <c r="B5" s="24" t="s">
        <v>102</v>
      </c>
      <c r="C5" s="25" t="s">
        <v>365</v>
      </c>
    </row>
    <row r="6" spans="2:11" ht="21" customHeight="1">
      <c r="B6" s="24" t="s">
        <v>103</v>
      </c>
      <c r="C6" s="25"/>
    </row>
    <row r="7" spans="2:11" ht="21" customHeight="1">
      <c r="B7" s="24" t="s">
        <v>104</v>
      </c>
      <c r="C7" s="25">
        <v>3</v>
      </c>
    </row>
    <row r="8" spans="2:11" ht="21" customHeight="1">
      <c r="B8" s="24" t="s">
        <v>105</v>
      </c>
      <c r="C8" s="25" t="s">
        <v>362</v>
      </c>
    </row>
    <row r="9" spans="2:11" ht="41.4" customHeight="1">
      <c r="B9" s="26" t="s">
        <v>106</v>
      </c>
      <c r="C9" s="25">
        <f>C7+1</f>
        <v>4</v>
      </c>
      <c r="E9" s="135"/>
      <c r="F9" s="135"/>
      <c r="G9" s="135"/>
      <c r="H9" s="135"/>
      <c r="I9" s="135"/>
      <c r="J9" s="135"/>
      <c r="K9" s="135"/>
    </row>
    <row r="10" spans="2:11" ht="21" customHeight="1">
      <c r="B10" s="24" t="s">
        <v>107</v>
      </c>
      <c r="C10" s="25" t="s">
        <v>217</v>
      </c>
      <c r="J10" s="27"/>
    </row>
    <row r="11" spans="2:11" ht="21" customHeight="1">
      <c r="B11" s="24" t="s">
        <v>108</v>
      </c>
      <c r="C11" s="25" t="s">
        <v>218</v>
      </c>
    </row>
    <row r="12" spans="2:11">
      <c r="B12" s="28"/>
      <c r="C12" s="29"/>
    </row>
    <row r="13" spans="2:11" ht="15" customHeight="1">
      <c r="B13" s="136" t="s">
        <v>109</v>
      </c>
      <c r="C13" s="136" t="s">
        <v>110</v>
      </c>
      <c r="D13" s="136" t="s">
        <v>111</v>
      </c>
      <c r="E13" s="136" t="s">
        <v>112</v>
      </c>
      <c r="F13" s="30"/>
      <c r="G13" s="136" t="s">
        <v>113</v>
      </c>
      <c r="H13" s="136"/>
      <c r="I13" s="136"/>
      <c r="J13" s="136" t="s">
        <v>114</v>
      </c>
      <c r="K13" s="136" t="s">
        <v>115</v>
      </c>
    </row>
    <row r="14" spans="2:11" ht="15" customHeight="1">
      <c r="B14" s="136"/>
      <c r="C14" s="136"/>
      <c r="D14" s="136"/>
      <c r="E14" s="136"/>
      <c r="F14" s="30" t="s">
        <v>116</v>
      </c>
      <c r="G14" s="30" t="s">
        <v>117</v>
      </c>
      <c r="H14" s="30" t="s">
        <v>118</v>
      </c>
      <c r="I14" s="30" t="s">
        <v>119</v>
      </c>
      <c r="J14" s="136"/>
      <c r="K14" s="136"/>
    </row>
    <row r="15" spans="2:11" ht="18.649999999999999" customHeight="1">
      <c r="B15" s="132" t="s">
        <v>120</v>
      </c>
      <c r="C15" s="132"/>
      <c r="D15" s="132"/>
      <c r="E15" s="132"/>
      <c r="F15" s="132"/>
      <c r="G15" s="132"/>
      <c r="H15" s="132"/>
      <c r="I15" s="132"/>
      <c r="J15" s="132"/>
      <c r="K15" s="132"/>
    </row>
    <row r="16" spans="2:11" ht="43">
      <c r="B16" s="31"/>
      <c r="C16" s="32"/>
      <c r="D16" s="32"/>
      <c r="E16" s="32"/>
      <c r="F16" s="32"/>
      <c r="G16" s="32"/>
      <c r="H16" s="32"/>
      <c r="I16" s="33"/>
      <c r="J16" s="32"/>
      <c r="K16" s="31" t="s">
        <v>364</v>
      </c>
    </row>
    <row r="17" spans="2:11">
      <c r="B17" s="33"/>
      <c r="C17" s="32"/>
      <c r="D17" s="32"/>
      <c r="E17" s="34"/>
      <c r="F17" s="32"/>
      <c r="G17" s="32"/>
      <c r="H17" s="34"/>
      <c r="I17" s="34"/>
      <c r="J17" s="32"/>
      <c r="K17" s="33"/>
    </row>
    <row r="18" spans="2:11">
      <c r="B18" s="33"/>
      <c r="C18" s="32"/>
      <c r="D18" s="32"/>
      <c r="E18" s="34"/>
      <c r="F18" s="32"/>
      <c r="G18" s="32"/>
      <c r="H18" s="34"/>
      <c r="I18" s="34"/>
      <c r="J18" s="32"/>
      <c r="K18" s="33"/>
    </row>
    <row r="19" spans="2:11">
      <c r="B19" s="33"/>
      <c r="C19" s="32"/>
      <c r="D19" s="32"/>
      <c r="E19" s="34"/>
      <c r="F19" s="32"/>
      <c r="G19" s="32"/>
      <c r="H19" s="34"/>
      <c r="I19" s="34"/>
      <c r="J19" s="32"/>
      <c r="K19" s="33"/>
    </row>
    <row r="20" spans="2:11" ht="22.5" customHeight="1">
      <c r="B20" s="35" t="s">
        <v>121</v>
      </c>
      <c r="C20" s="25"/>
      <c r="D20" s="25"/>
      <c r="E20" s="36"/>
      <c r="F20" s="36"/>
      <c r="G20" s="37"/>
      <c r="H20" s="34"/>
      <c r="I20" s="30"/>
      <c r="J20" s="38"/>
      <c r="K20" s="33"/>
    </row>
    <row r="21" spans="2:11" ht="22.5" customHeight="1">
      <c r="B21" s="35"/>
      <c r="C21" s="36" t="s">
        <v>275</v>
      </c>
      <c r="D21" s="31"/>
      <c r="E21" s="36"/>
      <c r="F21" s="36"/>
      <c r="G21" s="37"/>
      <c r="H21" s="34"/>
      <c r="I21" s="25" t="s">
        <v>10</v>
      </c>
      <c r="J21" s="38">
        <f>+J16</f>
        <v>0</v>
      </c>
      <c r="K21" s="33"/>
    </row>
    <row r="22" spans="2:11" ht="22.5" customHeight="1">
      <c r="B22" s="35"/>
      <c r="C22" s="78" t="s">
        <v>225</v>
      </c>
      <c r="D22" s="33"/>
      <c r="E22" s="31"/>
      <c r="F22" s="31"/>
      <c r="G22" s="32"/>
      <c r="H22" s="32"/>
      <c r="I22" s="25" t="s">
        <v>14</v>
      </c>
      <c r="J22" s="38">
        <f>+J17</f>
        <v>0</v>
      </c>
      <c r="K22" s="33"/>
    </row>
    <row r="23" spans="2:11" ht="22.5" customHeight="1">
      <c r="B23" s="35"/>
      <c r="C23" s="78"/>
      <c r="D23" s="33"/>
      <c r="E23" s="31"/>
      <c r="F23" s="31"/>
      <c r="G23" s="32"/>
      <c r="H23" s="32"/>
      <c r="I23" s="25"/>
      <c r="J23" s="38"/>
      <c r="K23" s="33"/>
    </row>
    <row r="24" spans="2:11" ht="22.5" customHeight="1">
      <c r="B24" s="35"/>
      <c r="C24" s="78"/>
      <c r="D24" s="33"/>
      <c r="E24" s="31"/>
      <c r="F24" s="31"/>
      <c r="G24" s="32"/>
      <c r="H24" s="32"/>
      <c r="I24" s="25"/>
      <c r="J24" s="38"/>
      <c r="K24" s="33"/>
    </row>
    <row r="25" spans="2:11" ht="22.5" customHeight="1">
      <c r="B25" s="35"/>
      <c r="C25" s="139"/>
      <c r="D25" s="139"/>
      <c r="E25" s="31"/>
      <c r="F25" s="31"/>
      <c r="G25" s="32"/>
      <c r="H25" s="32"/>
      <c r="I25" s="25"/>
      <c r="J25" s="38"/>
      <c r="K25" s="33"/>
    </row>
    <row r="26" spans="2:11" ht="22.5" customHeight="1">
      <c r="B26" s="35"/>
      <c r="C26" s="134"/>
      <c r="D26" s="134"/>
      <c r="E26" s="31"/>
      <c r="F26" s="31"/>
      <c r="G26" s="32"/>
      <c r="H26" s="32"/>
      <c r="I26" s="25"/>
      <c r="J26" s="38"/>
      <c r="K26" s="33"/>
    </row>
    <row r="27" spans="2:11" ht="22.5" customHeight="1">
      <c r="B27" s="33"/>
      <c r="C27" s="141"/>
      <c r="D27" s="141"/>
      <c r="E27" s="34"/>
      <c r="F27" s="34"/>
      <c r="G27" s="34"/>
      <c r="H27" s="34"/>
      <c r="I27" s="34"/>
      <c r="J27" s="38"/>
      <c r="K27" s="33"/>
    </row>
    <row r="28" spans="2:11" ht="21.65" customHeight="1">
      <c r="B28" s="33"/>
      <c r="C28" s="34"/>
      <c r="D28" s="34"/>
      <c r="E28" s="34"/>
      <c r="F28" s="34"/>
      <c r="G28" s="34"/>
      <c r="H28" s="34"/>
      <c r="I28" s="34"/>
      <c r="J28" s="38"/>
      <c r="K28" s="39"/>
    </row>
    <row r="29" spans="2:11" ht="21.65" customHeight="1">
      <c r="B29" s="31"/>
      <c r="C29" s="34"/>
      <c r="D29" s="34"/>
      <c r="E29" s="34"/>
      <c r="F29" s="34"/>
      <c r="G29" s="34"/>
      <c r="H29" s="34"/>
      <c r="I29" s="34"/>
      <c r="J29" s="38"/>
      <c r="K29" s="39"/>
    </row>
    <row r="30" spans="2:11">
      <c r="B30" s="31"/>
      <c r="C30" s="31"/>
      <c r="D30" s="31"/>
      <c r="E30" s="31"/>
      <c r="F30" s="31"/>
      <c r="G30" s="34"/>
      <c r="H30" s="34"/>
      <c r="I30" s="34"/>
      <c r="J30" s="39"/>
      <c r="K30" s="33"/>
    </row>
    <row r="31" spans="2:11">
      <c r="B31" s="33"/>
      <c r="C31" s="32"/>
      <c r="D31" s="32"/>
      <c r="E31" s="34"/>
      <c r="F31" s="34"/>
      <c r="G31" s="34"/>
      <c r="H31" s="34"/>
      <c r="I31" s="34"/>
      <c r="J31" s="34"/>
      <c r="K31" s="33"/>
    </row>
    <row r="32" spans="2:11" ht="23">
      <c r="B32" s="142" t="s">
        <v>122</v>
      </c>
      <c r="C32" s="142"/>
      <c r="D32" s="142"/>
      <c r="E32" s="142"/>
      <c r="F32" s="142"/>
      <c r="G32" s="142"/>
      <c r="H32" s="142"/>
      <c r="I32" s="142"/>
      <c r="J32" s="142"/>
      <c r="K32" s="33"/>
    </row>
    <row r="33" spans="2:11">
      <c r="B33" s="32"/>
      <c r="C33" s="32"/>
      <c r="D33" s="32"/>
      <c r="E33" s="34"/>
      <c r="F33" s="34"/>
      <c r="G33" s="34"/>
      <c r="H33" s="34"/>
      <c r="I33" s="34"/>
      <c r="J33" s="34"/>
      <c r="K33" s="33"/>
    </row>
    <row r="34" spans="2:11" s="41" customFormat="1" ht="29.15" customHeight="1">
      <c r="B34" s="36" t="s">
        <v>0</v>
      </c>
      <c r="C34" s="140" t="s">
        <v>1</v>
      </c>
      <c r="D34" s="140"/>
      <c r="E34" s="140"/>
      <c r="F34" s="140" t="s">
        <v>2</v>
      </c>
      <c r="G34" s="140"/>
      <c r="H34" s="25" t="s">
        <v>3</v>
      </c>
      <c r="I34" s="25" t="s">
        <v>4</v>
      </c>
      <c r="J34" s="25" t="s">
        <v>123</v>
      </c>
      <c r="K34" s="25" t="s">
        <v>124</v>
      </c>
    </row>
    <row r="35" spans="2:11" s="41" customFormat="1" ht="162" customHeight="1">
      <c r="B35" s="42">
        <v>1</v>
      </c>
      <c r="C35" s="137" t="s">
        <v>183</v>
      </c>
      <c r="D35" s="137"/>
      <c r="E35" s="137"/>
      <c r="F35" s="138" t="s">
        <v>7</v>
      </c>
      <c r="G35" s="138"/>
      <c r="H35" s="43" t="s">
        <v>125</v>
      </c>
      <c r="I35" s="44">
        <v>1</v>
      </c>
      <c r="J35" s="45"/>
      <c r="K35" s="42"/>
    </row>
    <row r="36" spans="2:11" s="41" customFormat="1" ht="209.5" customHeight="1">
      <c r="B36" s="42">
        <v>2</v>
      </c>
      <c r="C36" s="137" t="s">
        <v>184</v>
      </c>
      <c r="D36" s="137"/>
      <c r="E36" s="137"/>
      <c r="F36" s="138" t="s">
        <v>9</v>
      </c>
      <c r="G36" s="138"/>
      <c r="H36" s="42" t="s">
        <v>10</v>
      </c>
      <c r="I36" s="42"/>
      <c r="J36" s="45"/>
      <c r="K36" s="42"/>
    </row>
    <row r="37" spans="2:11" s="41" customFormat="1" ht="236.5" customHeight="1">
      <c r="B37" s="42">
        <v>3</v>
      </c>
      <c r="C37" s="137" t="s">
        <v>185</v>
      </c>
      <c r="D37" s="137"/>
      <c r="E37" s="137"/>
      <c r="F37" s="138" t="s">
        <v>11</v>
      </c>
      <c r="G37" s="138"/>
      <c r="H37" s="42" t="s">
        <v>12</v>
      </c>
      <c r="I37" s="42"/>
      <c r="J37" s="45"/>
      <c r="K37" s="42"/>
    </row>
    <row r="38" spans="2:11" s="41" customFormat="1" ht="195" customHeight="1">
      <c r="B38" s="42">
        <v>4</v>
      </c>
      <c r="C38" s="137" t="s">
        <v>186</v>
      </c>
      <c r="D38" s="137"/>
      <c r="E38" s="137"/>
      <c r="F38" s="138" t="s">
        <v>13</v>
      </c>
      <c r="G38" s="138"/>
      <c r="H38" s="42" t="s">
        <v>14</v>
      </c>
      <c r="I38" s="42"/>
      <c r="J38" s="45"/>
      <c r="K38" s="42"/>
    </row>
    <row r="39" spans="2:11" s="41" customFormat="1" ht="88.4" customHeight="1">
      <c r="B39" s="42">
        <v>5</v>
      </c>
      <c r="C39" s="137" t="s">
        <v>187</v>
      </c>
      <c r="D39" s="137"/>
      <c r="E39" s="137"/>
      <c r="F39" s="138" t="s">
        <v>15</v>
      </c>
      <c r="G39" s="138"/>
      <c r="H39" s="42" t="s">
        <v>10</v>
      </c>
      <c r="I39" s="44">
        <v>0</v>
      </c>
      <c r="J39" s="45"/>
      <c r="K39" s="42"/>
    </row>
    <row r="40" spans="2:11" s="41" customFormat="1" ht="272.5" customHeight="1">
      <c r="B40" s="42">
        <v>6</v>
      </c>
      <c r="C40" s="137" t="s">
        <v>188</v>
      </c>
      <c r="D40" s="137"/>
      <c r="E40" s="137"/>
      <c r="F40" s="138" t="s">
        <v>16</v>
      </c>
      <c r="G40" s="138"/>
      <c r="H40" s="43" t="s">
        <v>17</v>
      </c>
      <c r="I40" s="44"/>
      <c r="J40" s="45"/>
      <c r="K40" s="42"/>
    </row>
    <row r="41" spans="2:11" s="41" customFormat="1" ht="192" customHeight="1">
      <c r="B41" s="42">
        <v>7</v>
      </c>
      <c r="C41" s="137" t="s">
        <v>189</v>
      </c>
      <c r="D41" s="137"/>
      <c r="E41" s="137"/>
      <c r="F41" s="138" t="s">
        <v>18</v>
      </c>
      <c r="G41" s="138"/>
      <c r="H41" s="43" t="s">
        <v>19</v>
      </c>
      <c r="I41" s="42"/>
      <c r="J41" s="45"/>
      <c r="K41" s="42"/>
    </row>
    <row r="42" spans="2:11" s="41" customFormat="1" ht="232.75" customHeight="1">
      <c r="B42" s="42">
        <v>8</v>
      </c>
      <c r="C42" s="137" t="s">
        <v>190</v>
      </c>
      <c r="D42" s="137"/>
      <c r="E42" s="137"/>
      <c r="F42" s="138" t="s">
        <v>182</v>
      </c>
      <c r="G42" s="138"/>
      <c r="H42" s="43" t="s">
        <v>21</v>
      </c>
      <c r="I42" s="42"/>
      <c r="J42" s="45"/>
      <c r="K42" s="42"/>
    </row>
    <row r="43" spans="2:11" s="41" customFormat="1" ht="292.5" customHeight="1">
      <c r="B43" s="42">
        <v>9</v>
      </c>
      <c r="C43" s="137" t="s">
        <v>191</v>
      </c>
      <c r="D43" s="137"/>
      <c r="E43" s="137"/>
      <c r="F43" s="138" t="s">
        <v>22</v>
      </c>
      <c r="G43" s="138"/>
      <c r="H43" s="43" t="s">
        <v>23</v>
      </c>
      <c r="I43" s="42"/>
      <c r="J43" s="45"/>
      <c r="K43" s="42"/>
    </row>
    <row r="44" spans="2:11" s="41" customFormat="1" ht="262.64999999999998" customHeight="1">
      <c r="B44" s="42">
        <v>10</v>
      </c>
      <c r="C44" s="137" t="s">
        <v>192</v>
      </c>
      <c r="D44" s="137"/>
      <c r="E44" s="137"/>
      <c r="F44" s="138" t="s">
        <v>24</v>
      </c>
      <c r="G44" s="138"/>
      <c r="H44" s="43" t="s">
        <v>23</v>
      </c>
      <c r="I44" s="42"/>
      <c r="J44" s="45"/>
      <c r="K44" s="42"/>
    </row>
    <row r="45" spans="2:11" s="41" customFormat="1" ht="249" customHeight="1">
      <c r="B45" s="42">
        <v>11</v>
      </c>
      <c r="C45" s="137" t="s">
        <v>193</v>
      </c>
      <c r="D45" s="137"/>
      <c r="E45" s="137"/>
      <c r="F45" s="138" t="s">
        <v>25</v>
      </c>
      <c r="G45" s="138"/>
      <c r="H45" s="43" t="s">
        <v>23</v>
      </c>
      <c r="I45" s="42"/>
      <c r="J45" s="45"/>
      <c r="K45" s="42"/>
    </row>
    <row r="46" spans="2:11" s="41" customFormat="1" ht="145.65" customHeight="1">
      <c r="B46" s="42">
        <v>12</v>
      </c>
      <c r="C46" s="137" t="s">
        <v>194</v>
      </c>
      <c r="D46" s="137"/>
      <c r="E46" s="137"/>
      <c r="F46" s="138" t="s">
        <v>26</v>
      </c>
      <c r="G46" s="138"/>
      <c r="H46" s="43" t="s">
        <v>23</v>
      </c>
      <c r="I46" s="42"/>
      <c r="J46" s="45"/>
      <c r="K46" s="42"/>
    </row>
    <row r="47" spans="2:11" s="41" customFormat="1" ht="282.64999999999998" customHeight="1">
      <c r="B47" s="42">
        <v>13</v>
      </c>
      <c r="C47" s="137" t="s">
        <v>195</v>
      </c>
      <c r="D47" s="137"/>
      <c r="E47" s="137"/>
      <c r="F47" s="138" t="s">
        <v>27</v>
      </c>
      <c r="G47" s="138"/>
      <c r="H47" s="43" t="s">
        <v>23</v>
      </c>
      <c r="I47" s="42"/>
      <c r="J47" s="45"/>
      <c r="K47" s="42"/>
    </row>
    <row r="48" spans="2:11" s="41" customFormat="1" ht="166.75" customHeight="1">
      <c r="B48" s="42">
        <v>14</v>
      </c>
      <c r="C48" s="137" t="s">
        <v>196</v>
      </c>
      <c r="D48" s="137"/>
      <c r="E48" s="137"/>
      <c r="F48" s="138" t="s">
        <v>28</v>
      </c>
      <c r="G48" s="138"/>
      <c r="H48" s="43" t="s">
        <v>23</v>
      </c>
      <c r="I48" s="42"/>
      <c r="J48" s="45"/>
      <c r="K48" s="42"/>
    </row>
    <row r="49" spans="2:11" s="41" customFormat="1" ht="270.64999999999998" customHeight="1">
      <c r="B49" s="42">
        <v>15</v>
      </c>
      <c r="C49" s="137" t="s">
        <v>197</v>
      </c>
      <c r="D49" s="137"/>
      <c r="E49" s="137"/>
      <c r="F49" s="138" t="s">
        <v>29</v>
      </c>
      <c r="G49" s="138"/>
      <c r="H49" s="42" t="s">
        <v>10</v>
      </c>
      <c r="I49" s="42"/>
      <c r="J49" s="45"/>
      <c r="K49" s="42"/>
    </row>
    <row r="50" spans="2:11" s="41" customFormat="1" ht="200.5" customHeight="1">
      <c r="B50" s="42">
        <v>16</v>
      </c>
      <c r="C50" s="137" t="s">
        <v>198</v>
      </c>
      <c r="D50" s="137"/>
      <c r="E50" s="137"/>
      <c r="F50" s="138" t="s">
        <v>30</v>
      </c>
      <c r="G50" s="138"/>
      <c r="H50" s="42"/>
      <c r="I50" s="42"/>
      <c r="J50" s="45"/>
      <c r="K50" s="42"/>
    </row>
    <row r="51" spans="2:11" s="41" customFormat="1" ht="52.75" customHeight="1">
      <c r="B51" s="42">
        <v>17</v>
      </c>
      <c r="C51" s="143" t="s">
        <v>126</v>
      </c>
      <c r="D51" s="143"/>
      <c r="E51" s="143"/>
      <c r="F51" s="138" t="s">
        <v>127</v>
      </c>
      <c r="G51" s="138"/>
      <c r="H51" s="46"/>
      <c r="I51" s="42"/>
      <c r="J51" s="45"/>
      <c r="K51" s="42"/>
    </row>
    <row r="52" spans="2:11" s="41" customFormat="1" ht="87" customHeight="1">
      <c r="B52" s="42">
        <v>18</v>
      </c>
      <c r="C52" s="137" t="s">
        <v>199</v>
      </c>
      <c r="D52" s="137"/>
      <c r="E52" s="137"/>
      <c r="F52" s="138" t="s">
        <v>31</v>
      </c>
      <c r="G52" s="138"/>
      <c r="H52" s="42" t="s">
        <v>10</v>
      </c>
      <c r="I52" s="42"/>
      <c r="J52" s="45"/>
      <c r="K52" s="42"/>
    </row>
    <row r="53" spans="2:11" s="41" customFormat="1" ht="163.4" customHeight="1">
      <c r="B53" s="42">
        <v>19</v>
      </c>
      <c r="C53" s="137" t="s">
        <v>200</v>
      </c>
      <c r="D53" s="137"/>
      <c r="E53" s="137"/>
      <c r="F53" s="138" t="s">
        <v>32</v>
      </c>
      <c r="G53" s="138"/>
      <c r="H53" s="42" t="s">
        <v>10</v>
      </c>
      <c r="I53" s="44"/>
      <c r="J53" s="45"/>
      <c r="K53" s="32"/>
    </row>
    <row r="54" spans="2:11" s="41" customFormat="1" ht="122.4" customHeight="1">
      <c r="B54" s="42">
        <v>20</v>
      </c>
      <c r="C54" s="137" t="s">
        <v>201</v>
      </c>
      <c r="D54" s="137"/>
      <c r="E54" s="137"/>
      <c r="F54" s="138" t="s">
        <v>33</v>
      </c>
      <c r="G54" s="138"/>
      <c r="H54" s="42" t="s">
        <v>10</v>
      </c>
      <c r="I54" s="44">
        <v>0</v>
      </c>
      <c r="J54" s="45"/>
      <c r="K54" s="42"/>
    </row>
    <row r="55" spans="2:11" s="41" customFormat="1" ht="103.75" customHeight="1">
      <c r="B55" s="42">
        <v>21</v>
      </c>
      <c r="C55" s="137" t="s">
        <v>202</v>
      </c>
      <c r="D55" s="137"/>
      <c r="E55" s="137"/>
      <c r="F55" s="138" t="s">
        <v>34</v>
      </c>
      <c r="G55" s="138"/>
      <c r="H55" s="42" t="s">
        <v>10</v>
      </c>
      <c r="I55" s="44">
        <f>+J106</f>
        <v>0</v>
      </c>
      <c r="J55" s="45"/>
      <c r="K55" s="42"/>
    </row>
    <row r="56" spans="2:11" s="41" customFormat="1" ht="214.75" customHeight="1">
      <c r="B56" s="42">
        <v>22</v>
      </c>
      <c r="C56" s="137" t="s">
        <v>203</v>
      </c>
      <c r="D56" s="137"/>
      <c r="E56" s="137"/>
      <c r="F56" s="138" t="s">
        <v>35</v>
      </c>
      <c r="G56" s="138"/>
      <c r="H56" s="42" t="s">
        <v>10</v>
      </c>
      <c r="I56" s="44">
        <f>+J97</f>
        <v>0</v>
      </c>
      <c r="J56" s="45"/>
      <c r="K56" s="42"/>
    </row>
    <row r="57" spans="2:11" s="41" customFormat="1" ht="32.15" customHeight="1">
      <c r="B57" s="42">
        <v>23</v>
      </c>
      <c r="C57" s="143" t="s">
        <v>128</v>
      </c>
      <c r="D57" s="143"/>
      <c r="E57" s="143"/>
      <c r="F57" s="138"/>
      <c r="G57" s="138"/>
      <c r="H57" s="35"/>
      <c r="I57" s="42"/>
      <c r="J57" s="45"/>
      <c r="K57" s="42"/>
    </row>
    <row r="58" spans="2:11" s="41" customFormat="1" ht="64.400000000000006" customHeight="1">
      <c r="B58" s="42">
        <v>24</v>
      </c>
      <c r="C58" s="137" t="s">
        <v>204</v>
      </c>
      <c r="D58" s="137"/>
      <c r="E58" s="137"/>
      <c r="F58" s="138" t="s">
        <v>36</v>
      </c>
      <c r="G58" s="138"/>
      <c r="H58" s="42"/>
      <c r="I58" s="42"/>
      <c r="J58" s="45"/>
      <c r="K58" s="33"/>
    </row>
    <row r="59" spans="2:11" s="41" customFormat="1" ht="102.65" customHeight="1">
      <c r="B59" s="42">
        <v>25</v>
      </c>
      <c r="C59" s="137" t="s">
        <v>205</v>
      </c>
      <c r="D59" s="137"/>
      <c r="E59" s="137"/>
      <c r="F59" s="138" t="s">
        <v>37</v>
      </c>
      <c r="G59" s="138"/>
      <c r="H59" s="43" t="s">
        <v>23</v>
      </c>
      <c r="I59" s="44"/>
      <c r="J59" s="45"/>
      <c r="K59" s="32"/>
    </row>
    <row r="60" spans="2:11" s="41" customFormat="1" ht="216.65" customHeight="1">
      <c r="B60" s="42">
        <v>26</v>
      </c>
      <c r="C60" s="137" t="s">
        <v>206</v>
      </c>
      <c r="D60" s="137"/>
      <c r="E60" s="137"/>
      <c r="F60" s="138" t="s">
        <v>38</v>
      </c>
      <c r="G60" s="138"/>
      <c r="H60" s="43" t="s">
        <v>23</v>
      </c>
      <c r="I60" s="44">
        <v>0</v>
      </c>
      <c r="J60" s="45"/>
      <c r="K60" s="42"/>
    </row>
    <row r="61" spans="2:11" s="41" customFormat="1" ht="180.65" customHeight="1">
      <c r="B61" s="42">
        <v>27</v>
      </c>
      <c r="C61" s="137" t="s">
        <v>207</v>
      </c>
      <c r="D61" s="137"/>
      <c r="E61" s="137"/>
      <c r="F61" s="138" t="s">
        <v>39</v>
      </c>
      <c r="G61" s="138"/>
      <c r="H61" s="43" t="s">
        <v>23</v>
      </c>
      <c r="I61" s="42">
        <v>0</v>
      </c>
      <c r="J61" s="45"/>
      <c r="K61" s="42"/>
    </row>
    <row r="62" spans="2:11" s="41" customFormat="1" ht="153" customHeight="1">
      <c r="B62" s="42">
        <v>28</v>
      </c>
      <c r="C62" s="137" t="s">
        <v>40</v>
      </c>
      <c r="D62" s="137"/>
      <c r="E62" s="137"/>
      <c r="F62" s="138" t="s">
        <v>41</v>
      </c>
      <c r="G62" s="138"/>
      <c r="H62" s="43" t="s">
        <v>10</v>
      </c>
      <c r="I62" s="42"/>
      <c r="J62" s="45"/>
      <c r="K62" s="42"/>
    </row>
    <row r="63" spans="2:11" s="41" customFormat="1" ht="111.65" customHeight="1">
      <c r="B63" s="42">
        <v>29</v>
      </c>
      <c r="C63" s="137" t="s">
        <v>208</v>
      </c>
      <c r="D63" s="137"/>
      <c r="E63" s="137"/>
      <c r="F63" s="138" t="s">
        <v>42</v>
      </c>
      <c r="G63" s="138"/>
      <c r="H63" s="43" t="s">
        <v>10</v>
      </c>
      <c r="I63" s="44"/>
      <c r="J63" s="45"/>
      <c r="K63" s="42"/>
    </row>
    <row r="64" spans="2:11" s="41" customFormat="1" ht="241.75" customHeight="1">
      <c r="B64" s="42">
        <v>30</v>
      </c>
      <c r="C64" s="137" t="s">
        <v>209</v>
      </c>
      <c r="D64" s="137"/>
      <c r="E64" s="137"/>
      <c r="F64" s="138" t="s">
        <v>43</v>
      </c>
      <c r="G64" s="138"/>
      <c r="H64" s="43" t="s">
        <v>23</v>
      </c>
      <c r="I64" s="44"/>
      <c r="J64" s="45"/>
      <c r="K64" s="42"/>
    </row>
    <row r="65" spans="2:11" s="41" customFormat="1" ht="249" customHeight="1">
      <c r="B65" s="42">
        <v>31</v>
      </c>
      <c r="C65" s="137" t="s">
        <v>129</v>
      </c>
      <c r="D65" s="137"/>
      <c r="E65" s="137"/>
      <c r="F65" s="138" t="s">
        <v>44</v>
      </c>
      <c r="G65" s="138"/>
      <c r="H65" s="43" t="s">
        <v>45</v>
      </c>
      <c r="I65" s="44"/>
      <c r="J65" s="45"/>
      <c r="K65" s="42"/>
    </row>
    <row r="66" spans="2:11" s="41" customFormat="1" ht="138" customHeight="1">
      <c r="B66" s="42">
        <v>32</v>
      </c>
      <c r="C66" s="137" t="s">
        <v>210</v>
      </c>
      <c r="D66" s="137"/>
      <c r="E66" s="137"/>
      <c r="F66" s="138" t="s">
        <v>46</v>
      </c>
      <c r="G66" s="138"/>
      <c r="H66" s="43" t="s">
        <v>47</v>
      </c>
      <c r="I66" s="44"/>
      <c r="J66" s="45"/>
      <c r="K66" s="42"/>
    </row>
    <row r="67" spans="2:11" s="41" customFormat="1" ht="166.75" customHeight="1">
      <c r="B67" s="42">
        <v>33</v>
      </c>
      <c r="C67" s="137" t="s">
        <v>211</v>
      </c>
      <c r="D67" s="137"/>
      <c r="E67" s="137"/>
      <c r="F67" s="138" t="s">
        <v>48</v>
      </c>
      <c r="G67" s="138"/>
      <c r="H67" s="43" t="s">
        <v>45</v>
      </c>
      <c r="I67" s="44"/>
      <c r="J67" s="45"/>
      <c r="K67" s="42"/>
    </row>
    <row r="68" spans="2:11" s="41" customFormat="1" ht="165" customHeight="1">
      <c r="B68" s="42">
        <v>34</v>
      </c>
      <c r="C68" s="137" t="s">
        <v>212</v>
      </c>
      <c r="D68" s="137"/>
      <c r="E68" s="137"/>
      <c r="F68" s="138" t="s">
        <v>49</v>
      </c>
      <c r="G68" s="138"/>
      <c r="H68" s="43" t="s">
        <v>21</v>
      </c>
      <c r="I68" s="42"/>
      <c r="J68" s="45"/>
      <c r="K68" s="42"/>
    </row>
    <row r="69" spans="2:11" s="41" customFormat="1" ht="409.5" customHeight="1">
      <c r="B69" s="42">
        <v>35</v>
      </c>
      <c r="C69" s="137" t="s">
        <v>213</v>
      </c>
      <c r="D69" s="137"/>
      <c r="E69" s="137"/>
      <c r="F69" s="138" t="s">
        <v>50</v>
      </c>
      <c r="G69" s="138"/>
      <c r="H69" s="43" t="s">
        <v>17</v>
      </c>
      <c r="I69" s="42"/>
      <c r="J69" s="45"/>
      <c r="K69" s="42"/>
    </row>
    <row r="70" spans="2:11" s="41" customFormat="1" ht="201" customHeight="1">
      <c r="B70" s="42">
        <v>36</v>
      </c>
      <c r="C70" s="137" t="s">
        <v>214</v>
      </c>
      <c r="D70" s="137"/>
      <c r="E70" s="137"/>
      <c r="F70" s="138" t="s">
        <v>51</v>
      </c>
      <c r="G70" s="138"/>
      <c r="H70" s="42" t="s">
        <v>14</v>
      </c>
      <c r="I70" s="42"/>
      <c r="J70" s="45"/>
      <c r="K70" s="42"/>
    </row>
    <row r="71" spans="2:11" s="41" customFormat="1" ht="201" customHeight="1">
      <c r="B71" s="42">
        <v>37</v>
      </c>
      <c r="C71" s="137" t="s">
        <v>215</v>
      </c>
      <c r="D71" s="137"/>
      <c r="E71" s="137"/>
      <c r="F71" s="138" t="s">
        <v>52</v>
      </c>
      <c r="G71" s="138"/>
      <c r="H71" s="42" t="s">
        <v>14</v>
      </c>
      <c r="I71" s="42"/>
      <c r="J71" s="45"/>
      <c r="K71" s="42"/>
    </row>
    <row r="72" spans="2:11" s="41" customFormat="1" ht="141" customHeight="1">
      <c r="B72" s="42">
        <v>38</v>
      </c>
      <c r="C72" s="137" t="s">
        <v>53</v>
      </c>
      <c r="D72" s="137"/>
      <c r="E72" s="137"/>
      <c r="F72" s="144" t="s">
        <v>54</v>
      </c>
      <c r="G72" s="144"/>
      <c r="H72" s="42" t="s">
        <v>14</v>
      </c>
      <c r="I72" s="39"/>
      <c r="J72" s="45"/>
      <c r="K72" s="42"/>
    </row>
    <row r="73" spans="2:11" s="41" customFormat="1" ht="228.65" customHeight="1">
      <c r="B73" s="42">
        <v>39</v>
      </c>
      <c r="C73" s="137" t="s">
        <v>55</v>
      </c>
      <c r="D73" s="137"/>
      <c r="E73" s="137"/>
      <c r="F73" s="144" t="s">
        <v>56</v>
      </c>
      <c r="G73" s="144"/>
      <c r="H73" s="42" t="s">
        <v>14</v>
      </c>
      <c r="I73" s="39"/>
      <c r="J73" s="45"/>
      <c r="K73" s="42"/>
    </row>
    <row r="74" spans="2:11" s="41" customFormat="1" ht="228.65" customHeight="1">
      <c r="B74" s="42">
        <v>40</v>
      </c>
      <c r="C74" s="145" t="s">
        <v>130</v>
      </c>
      <c r="D74" s="145"/>
      <c r="E74" s="145"/>
      <c r="F74" s="144" t="s">
        <v>58</v>
      </c>
      <c r="G74" s="144"/>
      <c r="H74" s="42" t="s">
        <v>59</v>
      </c>
      <c r="I74" s="39"/>
      <c r="J74" s="45"/>
      <c r="K74" s="42"/>
    </row>
    <row r="75" spans="2:11" s="41" customFormat="1" ht="228.65" customHeight="1">
      <c r="B75" s="42">
        <v>41</v>
      </c>
      <c r="C75" s="137" t="s">
        <v>60</v>
      </c>
      <c r="D75" s="137"/>
      <c r="E75" s="137"/>
      <c r="F75" s="138" t="s">
        <v>61</v>
      </c>
      <c r="G75" s="138"/>
      <c r="H75" s="32" t="s">
        <v>62</v>
      </c>
      <c r="I75" s="42"/>
      <c r="J75" s="45"/>
      <c r="K75" s="42"/>
    </row>
    <row r="76" spans="2:11" s="41" customFormat="1" ht="201" customHeight="1">
      <c r="B76" s="42">
        <v>42</v>
      </c>
      <c r="C76" s="145" t="s">
        <v>63</v>
      </c>
      <c r="D76" s="145"/>
      <c r="E76" s="145"/>
      <c r="F76" s="138" t="s">
        <v>64</v>
      </c>
      <c r="G76" s="138"/>
      <c r="H76" s="32" t="s">
        <v>62</v>
      </c>
      <c r="I76" s="42"/>
      <c r="J76" s="45"/>
      <c r="K76" s="42"/>
    </row>
    <row r="77" spans="2:11" s="41" customFormat="1" ht="145.65" customHeight="1">
      <c r="B77" s="42">
        <v>43</v>
      </c>
      <c r="C77" s="137" t="s">
        <v>131</v>
      </c>
      <c r="D77" s="137"/>
      <c r="E77" s="137"/>
      <c r="F77" s="138" t="s">
        <v>64</v>
      </c>
      <c r="G77" s="138"/>
      <c r="H77" s="32" t="s">
        <v>23</v>
      </c>
      <c r="I77" s="42"/>
      <c r="J77" s="45"/>
      <c r="K77" s="42"/>
    </row>
    <row r="78" spans="2:11" s="41" customFormat="1" ht="161.5" customHeight="1">
      <c r="B78" s="42">
        <v>44</v>
      </c>
      <c r="C78" s="137" t="s">
        <v>132</v>
      </c>
      <c r="D78" s="137"/>
      <c r="E78" s="137"/>
      <c r="F78" s="138" t="s">
        <v>67</v>
      </c>
      <c r="G78" s="138"/>
      <c r="H78" s="32" t="s">
        <v>14</v>
      </c>
      <c r="I78" s="42"/>
      <c r="J78" s="45"/>
      <c r="K78" s="42"/>
    </row>
    <row r="79" spans="2:11" s="41" customFormat="1" ht="161.5" customHeight="1">
      <c r="B79" s="42">
        <v>45</v>
      </c>
      <c r="C79" s="137" t="s">
        <v>72</v>
      </c>
      <c r="D79" s="137"/>
      <c r="E79" s="137"/>
      <c r="F79" s="138" t="s">
        <v>73</v>
      </c>
      <c r="G79" s="138"/>
      <c r="H79" s="32" t="s">
        <v>68</v>
      </c>
      <c r="I79" s="44">
        <f>+J111</f>
        <v>0</v>
      </c>
      <c r="J79" s="45"/>
      <c r="K79" s="42"/>
    </row>
    <row r="80" spans="2:11" s="41" customFormat="1" ht="136.4" customHeight="1">
      <c r="B80" s="42">
        <v>46</v>
      </c>
      <c r="C80" s="137" t="s">
        <v>133</v>
      </c>
      <c r="D80" s="137"/>
      <c r="E80" s="137"/>
      <c r="F80" s="138" t="s">
        <v>93</v>
      </c>
      <c r="G80" s="138"/>
      <c r="H80" s="32" t="s">
        <v>14</v>
      </c>
      <c r="I80" s="44">
        <f>+J103</f>
        <v>0</v>
      </c>
      <c r="J80" s="45"/>
      <c r="K80" s="42"/>
    </row>
    <row r="81" spans="2:11" s="41" customFormat="1" ht="168" customHeight="1">
      <c r="B81" s="42">
        <v>47</v>
      </c>
      <c r="C81" s="137" t="s">
        <v>76</v>
      </c>
      <c r="D81" s="137"/>
      <c r="E81" s="137"/>
      <c r="F81" s="138" t="s">
        <v>77</v>
      </c>
      <c r="G81" s="138"/>
      <c r="H81" s="32" t="s">
        <v>59</v>
      </c>
      <c r="I81" s="44"/>
      <c r="J81" s="45"/>
      <c r="K81" s="42">
        <v>0</v>
      </c>
    </row>
    <row r="82" spans="2:11" s="41" customFormat="1" ht="176.4" customHeight="1">
      <c r="B82" s="42">
        <v>48</v>
      </c>
      <c r="C82" s="137" t="s">
        <v>134</v>
      </c>
      <c r="D82" s="137"/>
      <c r="E82" s="137"/>
      <c r="F82" s="146" t="s">
        <v>70</v>
      </c>
      <c r="G82" s="147"/>
      <c r="H82" s="31" t="s">
        <v>135</v>
      </c>
      <c r="I82" s="47"/>
      <c r="J82" s="47"/>
      <c r="K82" s="47"/>
    </row>
    <row r="83" spans="2:11" s="41" customFormat="1" ht="162.65" customHeight="1">
      <c r="B83" s="42">
        <v>49</v>
      </c>
      <c r="C83" s="145" t="s">
        <v>74</v>
      </c>
      <c r="D83" s="145"/>
      <c r="E83" s="145"/>
      <c r="F83" s="146" t="s">
        <v>136</v>
      </c>
      <c r="G83" s="147"/>
      <c r="H83" s="31" t="s">
        <v>12</v>
      </c>
      <c r="I83" s="31"/>
      <c r="J83" s="31"/>
      <c r="K83" s="31"/>
    </row>
    <row r="84" spans="2:11" s="41" customFormat="1" ht="196.4" customHeight="1">
      <c r="B84" s="42">
        <v>50</v>
      </c>
      <c r="C84" s="145" t="s">
        <v>82</v>
      </c>
      <c r="D84" s="145"/>
      <c r="E84" s="145"/>
      <c r="F84" s="146" t="s">
        <v>95</v>
      </c>
      <c r="G84" s="147"/>
      <c r="H84" s="31" t="s">
        <v>135</v>
      </c>
      <c r="I84" s="31"/>
      <c r="J84" s="31"/>
      <c r="K84" s="31"/>
    </row>
    <row r="85" spans="2:11" s="41" customFormat="1" ht="23">
      <c r="B85" s="149" t="s">
        <v>137</v>
      </c>
      <c r="C85" s="150"/>
      <c r="D85" s="151"/>
      <c r="E85" s="48" t="s">
        <v>138</v>
      </c>
      <c r="F85" s="48"/>
      <c r="G85" s="48" t="s">
        <v>139</v>
      </c>
      <c r="H85" s="48" t="s">
        <v>140</v>
      </c>
      <c r="I85" s="46" t="s">
        <v>141</v>
      </c>
      <c r="J85" s="48" t="s">
        <v>4</v>
      </c>
      <c r="K85" s="48" t="s">
        <v>3</v>
      </c>
    </row>
    <row r="86" spans="2:11" s="41" customFormat="1" ht="23">
      <c r="B86" s="46"/>
      <c r="C86" s="46"/>
      <c r="D86" s="46"/>
      <c r="E86" s="48"/>
      <c r="F86" s="48"/>
      <c r="G86" s="48"/>
      <c r="H86" s="48"/>
      <c r="I86" s="46"/>
      <c r="J86" s="48"/>
      <c r="K86" s="48"/>
    </row>
    <row r="87" spans="2:11" s="41" customFormat="1" ht="14.4" customHeight="1">
      <c r="B87" s="49"/>
      <c r="C87" s="46"/>
      <c r="D87" s="46"/>
      <c r="E87" s="48"/>
      <c r="F87" s="48"/>
      <c r="G87" s="48"/>
      <c r="H87" s="48"/>
      <c r="I87" s="46"/>
      <c r="J87" s="48"/>
      <c r="K87" s="48"/>
    </row>
    <row r="88" spans="2:11" s="41" customFormat="1" ht="23">
      <c r="B88" s="143" t="s">
        <v>142</v>
      </c>
      <c r="C88" s="143"/>
      <c r="D88" s="143"/>
      <c r="E88" s="143"/>
      <c r="F88" s="50"/>
      <c r="G88" s="50"/>
      <c r="H88" s="50"/>
      <c r="I88" s="43"/>
      <c r="J88" s="49"/>
      <c r="K88" s="48"/>
    </row>
    <row r="89" spans="2:11" s="41" customFormat="1" ht="23">
      <c r="B89" s="148" t="s">
        <v>120</v>
      </c>
      <c r="C89" s="148"/>
      <c r="D89" s="148"/>
      <c r="E89" s="46">
        <v>0</v>
      </c>
      <c r="F89" s="50"/>
      <c r="G89" s="43"/>
      <c r="H89" s="43"/>
      <c r="I89" s="51"/>
      <c r="J89" s="52">
        <f>I89*H89*G89*E89</f>
        <v>0</v>
      </c>
      <c r="K89" s="48"/>
    </row>
    <row r="90" spans="2:11" s="41" customFormat="1" ht="23">
      <c r="B90" s="152" t="s">
        <v>143</v>
      </c>
      <c r="C90" s="152"/>
      <c r="D90" s="152"/>
      <c r="E90" s="40"/>
      <c r="F90" s="50"/>
      <c r="G90" s="50"/>
      <c r="H90" s="50"/>
      <c r="I90" s="51"/>
      <c r="J90" s="52">
        <f>SUM(J89:J89)</f>
        <v>0</v>
      </c>
      <c r="K90" s="43" t="s">
        <v>17</v>
      </c>
    </row>
    <row r="91" spans="2:11" s="41" customFormat="1" ht="23">
      <c r="B91" s="43"/>
      <c r="C91" s="53"/>
      <c r="D91" s="43"/>
      <c r="E91" s="40"/>
      <c r="F91" s="50"/>
      <c r="G91" s="50"/>
      <c r="H91" s="50"/>
      <c r="I91" s="51"/>
      <c r="J91" s="43"/>
      <c r="K91" s="43"/>
    </row>
    <row r="92" spans="2:11" s="41" customFormat="1">
      <c r="B92" s="33"/>
      <c r="C92" s="32"/>
      <c r="D92" s="32"/>
      <c r="E92" s="34"/>
      <c r="F92" s="34"/>
      <c r="G92" s="34"/>
      <c r="H92" s="34"/>
      <c r="I92" s="32"/>
      <c r="J92" s="34"/>
      <c r="K92" s="33"/>
    </row>
    <row r="93" spans="2:11" s="41" customFormat="1">
      <c r="B93" s="155" t="s">
        <v>340</v>
      </c>
      <c r="C93" s="155"/>
      <c r="D93" s="155"/>
      <c r="E93" s="54"/>
      <c r="F93" s="54"/>
      <c r="G93" s="34"/>
      <c r="H93" s="34"/>
      <c r="I93" s="32"/>
      <c r="J93" s="34"/>
      <c r="K93" s="33"/>
    </row>
    <row r="94" spans="2:11" s="41" customFormat="1">
      <c r="B94" s="154" t="s">
        <v>144</v>
      </c>
      <c r="C94" s="154"/>
      <c r="D94" s="154"/>
      <c r="E94" s="55"/>
      <c r="F94" s="55"/>
      <c r="G94" s="34"/>
      <c r="H94" s="34"/>
      <c r="I94" s="32"/>
      <c r="J94" s="56">
        <f>+J21</f>
        <v>0</v>
      </c>
      <c r="K94" s="33"/>
    </row>
    <row r="95" spans="2:11" s="41" customFormat="1">
      <c r="B95" s="154" t="s">
        <v>145</v>
      </c>
      <c r="C95" s="154"/>
      <c r="D95" s="154"/>
      <c r="E95" s="55"/>
      <c r="F95" s="55"/>
      <c r="G95" s="34"/>
      <c r="H95" s="34"/>
      <c r="I95" s="32"/>
      <c r="J95" s="56">
        <v>0</v>
      </c>
      <c r="K95" s="33"/>
    </row>
    <row r="96" spans="2:11" s="41" customFormat="1">
      <c r="B96" s="153" t="s">
        <v>143</v>
      </c>
      <c r="C96" s="153"/>
      <c r="D96" s="153"/>
      <c r="E96" s="55"/>
      <c r="F96" s="55"/>
      <c r="G96" s="34"/>
      <c r="H96" s="34"/>
      <c r="I96" s="32"/>
      <c r="J96" s="56">
        <f>SUM(J94:J95)</f>
        <v>0</v>
      </c>
      <c r="K96" s="32"/>
    </row>
    <row r="97" spans="1:30" s="41" customFormat="1">
      <c r="B97" s="153" t="s">
        <v>143</v>
      </c>
      <c r="C97" s="153"/>
      <c r="D97" s="153"/>
      <c r="E97" s="55"/>
      <c r="F97" s="55"/>
      <c r="G97" s="34"/>
      <c r="H97" s="34"/>
      <c r="I97" s="32"/>
      <c r="J97" s="56">
        <f>ROUND(J96,0)</f>
        <v>0</v>
      </c>
      <c r="K97" s="32" t="s">
        <v>10</v>
      </c>
    </row>
    <row r="98" spans="1:30" s="41" customFormat="1">
      <c r="B98" s="155"/>
      <c r="C98" s="155"/>
      <c r="D98" s="155"/>
      <c r="E98" s="24"/>
      <c r="F98" s="34"/>
      <c r="G98" s="34"/>
      <c r="H98" s="34"/>
      <c r="I98" s="39"/>
      <c r="J98" s="32"/>
      <c r="K98" s="32"/>
    </row>
    <row r="99" spans="1:30" s="41" customFormat="1">
      <c r="B99" s="155" t="s">
        <v>309</v>
      </c>
      <c r="C99" s="155"/>
      <c r="D99" s="155"/>
      <c r="E99" s="54"/>
      <c r="F99" s="54"/>
      <c r="G99" s="34"/>
      <c r="H99" s="34"/>
      <c r="I99" s="32"/>
      <c r="J99" s="34"/>
      <c r="K99" s="33"/>
    </row>
    <row r="100" spans="1:30" s="41" customFormat="1">
      <c r="B100" s="154" t="s">
        <v>144</v>
      </c>
      <c r="C100" s="154"/>
      <c r="D100" s="154"/>
      <c r="E100" s="55"/>
      <c r="F100" s="55"/>
      <c r="G100" s="34"/>
      <c r="H100" s="34"/>
      <c r="I100" s="32"/>
      <c r="J100" s="56">
        <f>+J22</f>
        <v>0</v>
      </c>
      <c r="K100" s="33"/>
    </row>
    <row r="101" spans="1:30" s="41" customFormat="1">
      <c r="B101" s="154" t="s">
        <v>145</v>
      </c>
      <c r="C101" s="154"/>
      <c r="D101" s="154"/>
      <c r="E101" s="55"/>
      <c r="F101" s="55"/>
      <c r="G101" s="34"/>
      <c r="H101" s="34"/>
      <c r="I101" s="32"/>
      <c r="J101" s="56">
        <f>+J100*0.1</f>
        <v>0</v>
      </c>
      <c r="K101" s="33"/>
    </row>
    <row r="102" spans="1:30" s="41" customFormat="1">
      <c r="B102" s="153" t="s">
        <v>143</v>
      </c>
      <c r="C102" s="153"/>
      <c r="D102" s="153"/>
      <c r="E102" s="55"/>
      <c r="F102" s="55"/>
      <c r="G102" s="34"/>
      <c r="H102" s="34"/>
      <c r="I102" s="32"/>
      <c r="J102" s="56">
        <f>SUM(J100:J101)</f>
        <v>0</v>
      </c>
      <c r="K102" s="32"/>
    </row>
    <row r="103" spans="1:30" s="41" customFormat="1">
      <c r="B103" s="153" t="s">
        <v>143</v>
      </c>
      <c r="C103" s="153"/>
      <c r="D103" s="153"/>
      <c r="E103" s="55"/>
      <c r="F103" s="55"/>
      <c r="G103" s="34"/>
      <c r="H103" s="34"/>
      <c r="I103" s="32"/>
      <c r="J103" s="56">
        <f>ROUND(J102,0)</f>
        <v>0</v>
      </c>
      <c r="K103" s="32" t="s">
        <v>21</v>
      </c>
    </row>
    <row r="104" spans="1:30" s="41" customFormat="1">
      <c r="B104" s="154"/>
      <c r="C104" s="154"/>
      <c r="D104" s="154"/>
      <c r="E104" s="24"/>
      <c r="F104" s="24"/>
      <c r="G104" s="34"/>
      <c r="H104" s="34"/>
      <c r="I104" s="32"/>
      <c r="J104" s="56"/>
    </row>
    <row r="105" spans="1:30" s="41" customFormat="1">
      <c r="B105" s="154"/>
      <c r="C105" s="154"/>
      <c r="D105" s="154"/>
      <c r="E105" s="24"/>
      <c r="F105" s="24"/>
      <c r="G105" s="141"/>
      <c r="H105" s="141"/>
      <c r="I105" s="141"/>
      <c r="J105" s="56"/>
      <c r="K105" s="33"/>
    </row>
    <row r="106" spans="1:30" s="41" customFormat="1">
      <c r="B106" s="154"/>
      <c r="C106" s="154"/>
      <c r="D106" s="154"/>
      <c r="E106" s="54"/>
      <c r="F106" s="54"/>
      <c r="G106" s="54"/>
      <c r="H106" s="34"/>
      <c r="I106" s="32"/>
      <c r="J106" s="56"/>
      <c r="K106" s="33"/>
    </row>
    <row r="107" spans="1:30">
      <c r="B107" s="33"/>
      <c r="C107" s="32"/>
      <c r="D107" s="32"/>
      <c r="E107" s="34"/>
      <c r="F107" s="34"/>
      <c r="G107" s="34"/>
      <c r="H107" s="34"/>
      <c r="I107" s="32"/>
      <c r="J107" s="34"/>
      <c r="K107" s="34"/>
    </row>
    <row r="108" spans="1:30">
      <c r="B108" s="155"/>
      <c r="C108" s="155"/>
      <c r="D108" s="155"/>
      <c r="E108" s="24"/>
      <c r="F108" s="24"/>
      <c r="G108" s="34"/>
      <c r="H108" s="34"/>
      <c r="I108" s="32"/>
      <c r="J108" s="34"/>
      <c r="K108" s="34"/>
    </row>
    <row r="109" spans="1:30">
      <c r="B109" s="154"/>
      <c r="C109" s="154"/>
      <c r="D109" s="154"/>
      <c r="E109" s="24"/>
      <c r="F109" s="24"/>
      <c r="G109" s="141"/>
      <c r="H109" s="141"/>
      <c r="I109" s="141"/>
      <c r="J109" s="56"/>
      <c r="K109" s="32"/>
    </row>
    <row r="110" spans="1:30" s="34" customFormat="1">
      <c r="A110" s="58"/>
      <c r="B110" s="33"/>
      <c r="C110" s="32"/>
      <c r="D110" s="32"/>
      <c r="I110" s="32"/>
      <c r="J110" s="56"/>
      <c r="L110" s="23"/>
      <c r="M110" s="23"/>
      <c r="N110" s="23"/>
      <c r="O110" s="23"/>
      <c r="P110" s="23"/>
      <c r="Q110" s="23"/>
      <c r="R110" s="23"/>
      <c r="S110" s="23"/>
      <c r="T110" s="23"/>
      <c r="U110" s="23"/>
      <c r="V110" s="23"/>
      <c r="W110" s="23"/>
      <c r="X110" s="23"/>
      <c r="Y110" s="23"/>
      <c r="Z110" s="23"/>
      <c r="AA110" s="23"/>
      <c r="AB110" s="23"/>
      <c r="AC110" s="23"/>
      <c r="AD110" s="23"/>
    </row>
    <row r="111" spans="1:30" s="34" customFormat="1">
      <c r="A111" s="58"/>
      <c r="B111" s="33"/>
      <c r="C111" s="32"/>
      <c r="D111" s="32"/>
      <c r="I111" s="32"/>
      <c r="J111" s="56"/>
      <c r="K111" s="32"/>
      <c r="L111" s="23"/>
      <c r="M111" s="23"/>
      <c r="N111" s="23"/>
      <c r="O111" s="23"/>
      <c r="P111" s="23"/>
      <c r="Q111" s="23"/>
      <c r="R111" s="23"/>
      <c r="S111" s="23"/>
      <c r="T111" s="23"/>
      <c r="U111" s="23"/>
      <c r="V111" s="23"/>
      <c r="W111" s="23"/>
      <c r="X111" s="23"/>
      <c r="Y111" s="23"/>
      <c r="Z111" s="23"/>
      <c r="AA111" s="23"/>
      <c r="AB111" s="23"/>
      <c r="AC111" s="23"/>
      <c r="AD111" s="23"/>
    </row>
    <row r="112" spans="1:30">
      <c r="J112" s="56"/>
    </row>
  </sheetData>
  <mergeCells count="137">
    <mergeCell ref="B109:D109"/>
    <mergeCell ref="G109:I109"/>
    <mergeCell ref="B103:D103"/>
    <mergeCell ref="B104:D104"/>
    <mergeCell ref="B105:D105"/>
    <mergeCell ref="G105:I105"/>
    <mergeCell ref="B106:D106"/>
    <mergeCell ref="B108:D108"/>
    <mergeCell ref="B97:D97"/>
    <mergeCell ref="B98:D98"/>
    <mergeCell ref="B99:D99"/>
    <mergeCell ref="B100:D100"/>
    <mergeCell ref="B101:D101"/>
    <mergeCell ref="B102:D102"/>
    <mergeCell ref="B89:D89"/>
    <mergeCell ref="B90:D90"/>
    <mergeCell ref="B93:D93"/>
    <mergeCell ref="B94:D94"/>
    <mergeCell ref="B95:D95"/>
    <mergeCell ref="B96:D96"/>
    <mergeCell ref="C83:E83"/>
    <mergeCell ref="F83:G83"/>
    <mergeCell ref="C84:E84"/>
    <mergeCell ref="F84:G84"/>
    <mergeCell ref="B85:D85"/>
    <mergeCell ref="B88:E88"/>
    <mergeCell ref="C80:E80"/>
    <mergeCell ref="F80:G80"/>
    <mergeCell ref="C81:E81"/>
    <mergeCell ref="F81:G81"/>
    <mergeCell ref="C82:E82"/>
    <mergeCell ref="F82:G82"/>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8:E38"/>
    <mergeCell ref="F38:G38"/>
    <mergeCell ref="C39:E39"/>
    <mergeCell ref="F39:G39"/>
    <mergeCell ref="C40:E40"/>
    <mergeCell ref="F40:G40"/>
    <mergeCell ref="C35:E35"/>
    <mergeCell ref="F35:G35"/>
    <mergeCell ref="C36:E36"/>
    <mergeCell ref="F36:G36"/>
    <mergeCell ref="C37:E37"/>
    <mergeCell ref="F37:G37"/>
    <mergeCell ref="B15:K15"/>
    <mergeCell ref="C25:D25"/>
    <mergeCell ref="C26:D26"/>
    <mergeCell ref="C27:D27"/>
    <mergeCell ref="B32:J32"/>
    <mergeCell ref="C34:E34"/>
    <mergeCell ref="F34:G34"/>
    <mergeCell ref="E9:K9"/>
    <mergeCell ref="B13:B14"/>
    <mergeCell ref="C13:C14"/>
    <mergeCell ref="D13:D14"/>
    <mergeCell ref="E13:E14"/>
    <mergeCell ref="G13:I13"/>
    <mergeCell ref="J13:J14"/>
    <mergeCell ref="K13:K1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A89A77-C930-4E07-927D-35C4E6233290}">
  <sheetPr>
    <tabColor rgb="FFFFFF00"/>
  </sheetPr>
  <dimension ref="A2:AD112"/>
  <sheetViews>
    <sheetView topLeftCell="B1" zoomScale="56" workbookViewId="0">
      <selection activeCell="J16" sqref="J16"/>
    </sheetView>
  </sheetViews>
  <sheetFormatPr defaultColWidth="8.90625" defaultRowHeight="21.5"/>
  <cols>
    <col min="1" max="1" width="8.90625" style="23"/>
    <col min="2" max="2" width="29.90625" style="22" customWidth="1"/>
    <col min="3" max="3" width="21.90625" style="21" customWidth="1"/>
    <col min="4" max="4" width="23.453125" style="21" customWidth="1"/>
    <col min="5" max="5" width="47.08984375" style="23" customWidth="1"/>
    <col min="6" max="6" width="14.90625" style="23" customWidth="1"/>
    <col min="7" max="7" width="12.90625" style="23" customWidth="1"/>
    <col min="8" max="8" width="13.54296875" style="23" customWidth="1"/>
    <col min="9" max="9" width="14.90625" style="23" customWidth="1"/>
    <col min="10" max="10" width="19.90625" style="23" customWidth="1"/>
    <col min="11" max="11" width="35" style="22" customWidth="1"/>
    <col min="12" max="16384" width="8.90625" style="23"/>
  </cols>
  <sheetData>
    <row r="2" spans="2:11" ht="42" customHeight="1">
      <c r="B2" s="24" t="s">
        <v>99</v>
      </c>
      <c r="C2" s="36" t="s">
        <v>251</v>
      </c>
    </row>
    <row r="3" spans="2:11" ht="21" customHeight="1">
      <c r="B3" s="24" t="s">
        <v>100</v>
      </c>
      <c r="C3" s="25"/>
      <c r="E3" s="23" t="s">
        <v>255</v>
      </c>
      <c r="F3" s="23">
        <f>3*12.5</f>
        <v>37.5</v>
      </c>
    </row>
    <row r="4" spans="2:11" ht="21" customHeight="1">
      <c r="B4" s="24" t="s">
        <v>101</v>
      </c>
      <c r="C4" s="32" t="s">
        <v>216</v>
      </c>
    </row>
    <row r="5" spans="2:11" ht="21" customHeight="1">
      <c r="B5" s="24" t="s">
        <v>102</v>
      </c>
      <c r="C5" s="25" t="s">
        <v>258</v>
      </c>
    </row>
    <row r="6" spans="2:11" ht="21" customHeight="1">
      <c r="B6" s="24" t="s">
        <v>103</v>
      </c>
      <c r="C6" s="25"/>
      <c r="E6" s="23" t="s">
        <v>257</v>
      </c>
    </row>
    <row r="7" spans="2:11" ht="21" customHeight="1">
      <c r="B7" s="24" t="s">
        <v>104</v>
      </c>
      <c r="C7" s="25">
        <v>3</v>
      </c>
    </row>
    <row r="8" spans="2:11" ht="21" customHeight="1">
      <c r="B8" s="24" t="s">
        <v>105</v>
      </c>
      <c r="C8" s="25" t="s">
        <v>256</v>
      </c>
    </row>
    <row r="9" spans="2:11" ht="41.4" customHeight="1">
      <c r="B9" s="26" t="s">
        <v>106</v>
      </c>
      <c r="C9" s="25">
        <f>C7+1</f>
        <v>4</v>
      </c>
      <c r="E9" s="135"/>
      <c r="F9" s="135"/>
      <c r="G9" s="135"/>
      <c r="H9" s="135"/>
      <c r="I9" s="135"/>
      <c r="J9" s="135"/>
      <c r="K9" s="135"/>
    </row>
    <row r="10" spans="2:11" ht="21" customHeight="1">
      <c r="B10" s="24" t="s">
        <v>107</v>
      </c>
      <c r="C10" s="25" t="s">
        <v>217</v>
      </c>
      <c r="J10" s="27"/>
    </row>
    <row r="11" spans="2:11" ht="21" customHeight="1">
      <c r="B11" s="24" t="s">
        <v>108</v>
      </c>
      <c r="C11" s="25" t="s">
        <v>218</v>
      </c>
    </row>
    <row r="12" spans="2:11">
      <c r="B12" s="28"/>
      <c r="C12" s="29"/>
    </row>
    <row r="13" spans="2:11" ht="15" customHeight="1">
      <c r="B13" s="136" t="s">
        <v>109</v>
      </c>
      <c r="C13" s="136" t="s">
        <v>110</v>
      </c>
      <c r="D13" s="136" t="s">
        <v>111</v>
      </c>
      <c r="E13" s="136" t="s">
        <v>112</v>
      </c>
      <c r="F13" s="30"/>
      <c r="G13" s="136" t="s">
        <v>113</v>
      </c>
      <c r="H13" s="136"/>
      <c r="I13" s="136"/>
      <c r="J13" s="136" t="s">
        <v>114</v>
      </c>
      <c r="K13" s="136" t="s">
        <v>115</v>
      </c>
    </row>
    <row r="14" spans="2:11" ht="15" customHeight="1">
      <c r="B14" s="136"/>
      <c r="C14" s="136"/>
      <c r="D14" s="136"/>
      <c r="E14" s="136"/>
      <c r="F14" s="30" t="s">
        <v>116</v>
      </c>
      <c r="G14" s="30" t="s">
        <v>117</v>
      </c>
      <c r="H14" s="30" t="s">
        <v>118</v>
      </c>
      <c r="I14" s="30" t="s">
        <v>119</v>
      </c>
      <c r="J14" s="136"/>
      <c r="K14" s="136"/>
    </row>
    <row r="15" spans="2:11" ht="18.649999999999999" customHeight="1">
      <c r="B15" s="132" t="s">
        <v>120</v>
      </c>
      <c r="C15" s="132"/>
      <c r="D15" s="132"/>
      <c r="E15" s="132"/>
      <c r="F15" s="132"/>
      <c r="G15" s="132"/>
      <c r="H15" s="132"/>
      <c r="I15" s="132"/>
      <c r="J15" s="132"/>
      <c r="K15" s="132"/>
    </row>
    <row r="16" spans="2:11">
      <c r="B16" s="31" t="s">
        <v>219</v>
      </c>
      <c r="C16" s="32" t="s">
        <v>220</v>
      </c>
      <c r="D16" s="32" t="s">
        <v>221</v>
      </c>
      <c r="E16" s="32" t="s">
        <v>222</v>
      </c>
      <c r="F16" s="32">
        <v>2</v>
      </c>
      <c r="G16" s="32">
        <f>+F3+3.5+3.5</f>
        <v>44.5</v>
      </c>
      <c r="H16" s="32"/>
      <c r="I16" s="33"/>
      <c r="J16" s="32"/>
      <c r="K16" s="32" t="s">
        <v>223</v>
      </c>
    </row>
    <row r="17" spans="2:11">
      <c r="B17" s="33"/>
      <c r="C17" s="32"/>
      <c r="D17" s="32"/>
      <c r="E17" s="34"/>
      <c r="F17" s="32"/>
      <c r="G17" s="32"/>
      <c r="H17" s="34"/>
      <c r="I17" s="34"/>
      <c r="J17" s="32"/>
      <c r="K17" s="33"/>
    </row>
    <row r="18" spans="2:11">
      <c r="B18" s="33"/>
      <c r="C18" s="32"/>
      <c r="D18" s="32"/>
      <c r="E18" s="34"/>
      <c r="F18" s="32"/>
      <c r="G18" s="32"/>
      <c r="H18" s="34"/>
      <c r="I18" s="34"/>
      <c r="J18" s="32"/>
      <c r="K18" s="33"/>
    </row>
    <row r="19" spans="2:11">
      <c r="B19" s="33"/>
      <c r="C19" s="32"/>
      <c r="D19" s="32"/>
      <c r="E19" s="34"/>
      <c r="F19" s="32"/>
      <c r="G19" s="32"/>
      <c r="H19" s="34"/>
      <c r="I19" s="34"/>
      <c r="J19" s="32"/>
      <c r="K19" s="33"/>
    </row>
    <row r="20" spans="2:11" ht="22.5" customHeight="1">
      <c r="B20" s="35" t="s">
        <v>121</v>
      </c>
      <c r="C20" s="25"/>
      <c r="D20" s="25"/>
      <c r="E20" s="36"/>
      <c r="F20" s="36"/>
      <c r="G20" s="37"/>
      <c r="H20" s="34"/>
      <c r="I20" s="30"/>
      <c r="J20" s="38"/>
      <c r="K20" s="33"/>
    </row>
    <row r="21" spans="2:11" ht="22.5" customHeight="1">
      <c r="B21" s="35"/>
      <c r="C21" s="36" t="s">
        <v>219</v>
      </c>
      <c r="D21" s="31"/>
      <c r="E21" s="36"/>
      <c r="F21" s="36"/>
      <c r="G21" s="37"/>
      <c r="H21" s="34"/>
      <c r="I21" s="25" t="s">
        <v>14</v>
      </c>
      <c r="J21" s="38">
        <f>+J16</f>
        <v>0</v>
      </c>
      <c r="K21" s="33"/>
    </row>
    <row r="22" spans="2:11" ht="22.5" customHeight="1">
      <c r="B22" s="35"/>
      <c r="C22" s="78" t="s">
        <v>31</v>
      </c>
      <c r="D22" s="33"/>
      <c r="E22" s="31"/>
      <c r="F22" s="31"/>
      <c r="G22" s="32"/>
      <c r="H22" s="32"/>
      <c r="I22" s="25" t="s">
        <v>62</v>
      </c>
      <c r="J22" s="38">
        <f>+J17</f>
        <v>0</v>
      </c>
      <c r="K22" s="33"/>
    </row>
    <row r="23" spans="2:11" ht="22.5" customHeight="1">
      <c r="B23" s="35"/>
      <c r="C23" s="78" t="s">
        <v>237</v>
      </c>
      <c r="D23" s="33"/>
      <c r="E23" s="31"/>
      <c r="F23" s="31"/>
      <c r="G23" s="32"/>
      <c r="H23" s="32"/>
      <c r="I23" s="25" t="s">
        <v>62</v>
      </c>
      <c r="J23" s="38">
        <f>+J18</f>
        <v>0</v>
      </c>
      <c r="K23" s="33"/>
    </row>
    <row r="24" spans="2:11" ht="22.5" customHeight="1">
      <c r="B24" s="35"/>
      <c r="C24" s="78" t="s">
        <v>238</v>
      </c>
      <c r="D24" s="33"/>
      <c r="E24" s="31"/>
      <c r="F24" s="31"/>
      <c r="G24" s="32"/>
      <c r="H24" s="32"/>
      <c r="I24" s="25" t="s">
        <v>14</v>
      </c>
      <c r="J24" s="38">
        <f>+J19</f>
        <v>0</v>
      </c>
      <c r="K24" s="33"/>
    </row>
    <row r="25" spans="2:11" ht="22.5" customHeight="1">
      <c r="B25" s="35"/>
      <c r="C25" s="139"/>
      <c r="D25" s="139"/>
      <c r="E25" s="31"/>
      <c r="F25" s="31"/>
      <c r="G25" s="32"/>
      <c r="H25" s="32"/>
      <c r="I25" s="25"/>
      <c r="J25" s="38"/>
      <c r="K25" s="33"/>
    </row>
    <row r="26" spans="2:11" ht="22.5" customHeight="1">
      <c r="B26" s="35"/>
      <c r="C26" s="134"/>
      <c r="D26" s="134"/>
      <c r="E26" s="31"/>
      <c r="F26" s="31"/>
      <c r="G26" s="32"/>
      <c r="H26" s="32"/>
      <c r="I26" s="25"/>
      <c r="J26" s="38"/>
      <c r="K26" s="33"/>
    </row>
    <row r="27" spans="2:11" ht="22.5" customHeight="1">
      <c r="B27" s="33"/>
      <c r="C27" s="141"/>
      <c r="D27" s="141"/>
      <c r="E27" s="34"/>
      <c r="F27" s="34"/>
      <c r="G27" s="34"/>
      <c r="H27" s="34"/>
      <c r="I27" s="34"/>
      <c r="J27" s="38"/>
      <c r="K27" s="33"/>
    </row>
    <row r="28" spans="2:11" ht="21.65" customHeight="1">
      <c r="B28" s="33"/>
      <c r="C28" s="34"/>
      <c r="D28" s="34"/>
      <c r="E28" s="34"/>
      <c r="F28" s="34"/>
      <c r="G28" s="34"/>
      <c r="H28" s="34"/>
      <c r="I28" s="34"/>
      <c r="J28" s="38"/>
      <c r="K28" s="39"/>
    </row>
    <row r="29" spans="2:11" ht="21.65" customHeight="1">
      <c r="B29" s="31"/>
      <c r="C29" s="34"/>
      <c r="D29" s="34"/>
      <c r="E29" s="34"/>
      <c r="F29" s="34"/>
      <c r="G29" s="34"/>
      <c r="H29" s="34"/>
      <c r="I29" s="34"/>
      <c r="J29" s="38"/>
      <c r="K29" s="39"/>
    </row>
    <row r="30" spans="2:11">
      <c r="B30" s="31"/>
      <c r="C30" s="31"/>
      <c r="D30" s="31"/>
      <c r="E30" s="31"/>
      <c r="F30" s="31"/>
      <c r="G30" s="34"/>
      <c r="H30" s="34"/>
      <c r="I30" s="34"/>
      <c r="J30" s="39"/>
      <c r="K30" s="33"/>
    </row>
    <row r="31" spans="2:11">
      <c r="B31" s="33"/>
      <c r="C31" s="32"/>
      <c r="D31" s="32"/>
      <c r="E31" s="34"/>
      <c r="F31" s="34"/>
      <c r="G31" s="34"/>
      <c r="H31" s="34"/>
      <c r="I31" s="34"/>
      <c r="J31" s="34"/>
      <c r="K31" s="33"/>
    </row>
    <row r="32" spans="2:11" ht="23">
      <c r="B32" s="142" t="s">
        <v>122</v>
      </c>
      <c r="C32" s="142"/>
      <c r="D32" s="142"/>
      <c r="E32" s="142"/>
      <c r="F32" s="142"/>
      <c r="G32" s="142"/>
      <c r="H32" s="142"/>
      <c r="I32" s="142"/>
      <c r="J32" s="142"/>
      <c r="K32" s="33"/>
    </row>
    <row r="33" spans="2:11">
      <c r="B33" s="32"/>
      <c r="C33" s="32"/>
      <c r="D33" s="32"/>
      <c r="E33" s="34"/>
      <c r="F33" s="34"/>
      <c r="G33" s="34"/>
      <c r="H33" s="34"/>
      <c r="I33" s="34"/>
      <c r="J33" s="34"/>
      <c r="K33" s="33"/>
    </row>
    <row r="34" spans="2:11" s="41" customFormat="1" ht="29.15" customHeight="1">
      <c r="B34" s="36" t="s">
        <v>0</v>
      </c>
      <c r="C34" s="140" t="s">
        <v>1</v>
      </c>
      <c r="D34" s="140"/>
      <c r="E34" s="140"/>
      <c r="F34" s="140" t="s">
        <v>2</v>
      </c>
      <c r="G34" s="140"/>
      <c r="H34" s="25" t="s">
        <v>3</v>
      </c>
      <c r="I34" s="25" t="s">
        <v>4</v>
      </c>
      <c r="J34" s="25" t="s">
        <v>123</v>
      </c>
      <c r="K34" s="25" t="s">
        <v>124</v>
      </c>
    </row>
    <row r="35" spans="2:11" s="41" customFormat="1" ht="162" customHeight="1">
      <c r="B35" s="42">
        <v>1</v>
      </c>
      <c r="C35" s="137" t="s">
        <v>183</v>
      </c>
      <c r="D35" s="137"/>
      <c r="E35" s="137"/>
      <c r="F35" s="138" t="s">
        <v>7</v>
      </c>
      <c r="G35" s="138"/>
      <c r="H35" s="43" t="s">
        <v>125</v>
      </c>
      <c r="I35" s="44">
        <v>1</v>
      </c>
      <c r="J35" s="45"/>
      <c r="K35" s="42"/>
    </row>
    <row r="36" spans="2:11" s="41" customFormat="1" ht="209.5" customHeight="1">
      <c r="B36" s="42">
        <v>2</v>
      </c>
      <c r="C36" s="137" t="s">
        <v>184</v>
      </c>
      <c r="D36" s="137"/>
      <c r="E36" s="137"/>
      <c r="F36" s="138" t="s">
        <v>9</v>
      </c>
      <c r="G36" s="138"/>
      <c r="H36" s="42" t="s">
        <v>10</v>
      </c>
      <c r="I36" s="42"/>
      <c r="J36" s="45"/>
      <c r="K36" s="42"/>
    </row>
    <row r="37" spans="2:11" s="41" customFormat="1" ht="236.5" customHeight="1">
      <c r="B37" s="42">
        <v>3</v>
      </c>
      <c r="C37" s="137" t="s">
        <v>185</v>
      </c>
      <c r="D37" s="137"/>
      <c r="E37" s="137"/>
      <c r="F37" s="138" t="s">
        <v>11</v>
      </c>
      <c r="G37" s="138"/>
      <c r="H37" s="42" t="s">
        <v>12</v>
      </c>
      <c r="I37" s="42"/>
      <c r="J37" s="45"/>
      <c r="K37" s="42"/>
    </row>
    <row r="38" spans="2:11" s="41" customFormat="1" ht="195" customHeight="1">
      <c r="B38" s="42">
        <v>4</v>
      </c>
      <c r="C38" s="137" t="s">
        <v>186</v>
      </c>
      <c r="D38" s="137"/>
      <c r="E38" s="137"/>
      <c r="F38" s="138" t="s">
        <v>13</v>
      </c>
      <c r="G38" s="138"/>
      <c r="H38" s="42" t="s">
        <v>14</v>
      </c>
      <c r="I38" s="42"/>
      <c r="J38" s="45"/>
      <c r="K38" s="42"/>
    </row>
    <row r="39" spans="2:11" s="41" customFormat="1" ht="88.4" customHeight="1">
      <c r="B39" s="42">
        <v>5</v>
      </c>
      <c r="C39" s="137" t="s">
        <v>187</v>
      </c>
      <c r="D39" s="137"/>
      <c r="E39" s="137"/>
      <c r="F39" s="138" t="s">
        <v>15</v>
      </c>
      <c r="G39" s="138"/>
      <c r="H39" s="42" t="s">
        <v>10</v>
      </c>
      <c r="I39" s="44">
        <f>+J97</f>
        <v>0</v>
      </c>
      <c r="J39" s="45"/>
      <c r="K39" s="42"/>
    </row>
    <row r="40" spans="2:11" s="41" customFormat="1" ht="272.5" customHeight="1">
      <c r="B40" s="42">
        <v>6</v>
      </c>
      <c r="C40" s="137" t="s">
        <v>188</v>
      </c>
      <c r="D40" s="137"/>
      <c r="E40" s="137"/>
      <c r="F40" s="138" t="s">
        <v>16</v>
      </c>
      <c r="G40" s="138"/>
      <c r="H40" s="43" t="s">
        <v>17</v>
      </c>
      <c r="I40" s="44"/>
      <c r="J40" s="45"/>
      <c r="K40" s="42"/>
    </row>
    <row r="41" spans="2:11" s="41" customFormat="1" ht="192" customHeight="1">
      <c r="B41" s="42">
        <v>7</v>
      </c>
      <c r="C41" s="137" t="s">
        <v>189</v>
      </c>
      <c r="D41" s="137"/>
      <c r="E41" s="137"/>
      <c r="F41" s="138" t="s">
        <v>18</v>
      </c>
      <c r="G41" s="138"/>
      <c r="H41" s="43" t="s">
        <v>19</v>
      </c>
      <c r="I41" s="42"/>
      <c r="J41" s="45"/>
      <c r="K41" s="42"/>
    </row>
    <row r="42" spans="2:11" s="41" customFormat="1" ht="232.75" customHeight="1">
      <c r="B42" s="42">
        <v>8</v>
      </c>
      <c r="C42" s="137" t="s">
        <v>190</v>
      </c>
      <c r="D42" s="137"/>
      <c r="E42" s="137"/>
      <c r="F42" s="138" t="s">
        <v>182</v>
      </c>
      <c r="G42" s="138"/>
      <c r="H42" s="43" t="s">
        <v>21</v>
      </c>
      <c r="I42" s="42"/>
      <c r="J42" s="45"/>
      <c r="K42" s="42"/>
    </row>
    <row r="43" spans="2:11" s="41" customFormat="1" ht="292.5" customHeight="1">
      <c r="B43" s="42">
        <v>9</v>
      </c>
      <c r="C43" s="137" t="s">
        <v>191</v>
      </c>
      <c r="D43" s="137"/>
      <c r="E43" s="137"/>
      <c r="F43" s="138" t="s">
        <v>22</v>
      </c>
      <c r="G43" s="138"/>
      <c r="H43" s="43" t="s">
        <v>23</v>
      </c>
      <c r="I43" s="42"/>
      <c r="J43" s="45"/>
      <c r="K43" s="42"/>
    </row>
    <row r="44" spans="2:11" s="41" customFormat="1" ht="262.64999999999998" customHeight="1">
      <c r="B44" s="42">
        <v>10</v>
      </c>
      <c r="C44" s="137" t="s">
        <v>192</v>
      </c>
      <c r="D44" s="137"/>
      <c r="E44" s="137"/>
      <c r="F44" s="138" t="s">
        <v>24</v>
      </c>
      <c r="G44" s="138"/>
      <c r="H44" s="43" t="s">
        <v>23</v>
      </c>
      <c r="I44" s="42"/>
      <c r="J44" s="45"/>
      <c r="K44" s="42"/>
    </row>
    <row r="45" spans="2:11" s="41" customFormat="1" ht="249" customHeight="1">
      <c r="B45" s="42">
        <v>11</v>
      </c>
      <c r="C45" s="137" t="s">
        <v>193</v>
      </c>
      <c r="D45" s="137"/>
      <c r="E45" s="137"/>
      <c r="F45" s="138" t="s">
        <v>25</v>
      </c>
      <c r="G45" s="138"/>
      <c r="H45" s="43" t="s">
        <v>23</v>
      </c>
      <c r="I45" s="42"/>
      <c r="J45" s="45"/>
      <c r="K45" s="42"/>
    </row>
    <row r="46" spans="2:11" s="41" customFormat="1" ht="145.65" customHeight="1">
      <c r="B46" s="42">
        <v>12</v>
      </c>
      <c r="C46" s="137" t="s">
        <v>194</v>
      </c>
      <c r="D46" s="137"/>
      <c r="E46" s="137"/>
      <c r="F46" s="138" t="s">
        <v>26</v>
      </c>
      <c r="G46" s="138"/>
      <c r="H46" s="43" t="s">
        <v>23</v>
      </c>
      <c r="I46" s="42"/>
      <c r="J46" s="45"/>
      <c r="K46" s="42"/>
    </row>
    <row r="47" spans="2:11" s="41" customFormat="1" ht="282.64999999999998" customHeight="1">
      <c r="B47" s="42">
        <v>13</v>
      </c>
      <c r="C47" s="137" t="s">
        <v>195</v>
      </c>
      <c r="D47" s="137"/>
      <c r="E47" s="137"/>
      <c r="F47" s="138" t="s">
        <v>27</v>
      </c>
      <c r="G47" s="138"/>
      <c r="H47" s="43" t="s">
        <v>23</v>
      </c>
      <c r="I47" s="42"/>
      <c r="J47" s="45"/>
      <c r="K47" s="42"/>
    </row>
    <row r="48" spans="2:11" s="41" customFormat="1" ht="166.75" customHeight="1">
      <c r="B48" s="42">
        <v>14</v>
      </c>
      <c r="C48" s="137" t="s">
        <v>196</v>
      </c>
      <c r="D48" s="137"/>
      <c r="E48" s="137"/>
      <c r="F48" s="138" t="s">
        <v>28</v>
      </c>
      <c r="G48" s="138"/>
      <c r="H48" s="43" t="s">
        <v>23</v>
      </c>
      <c r="I48" s="42"/>
      <c r="J48" s="45"/>
      <c r="K48" s="42"/>
    </row>
    <row r="49" spans="2:11" s="41" customFormat="1" ht="270.64999999999998" customHeight="1">
      <c r="B49" s="42">
        <v>15</v>
      </c>
      <c r="C49" s="137" t="s">
        <v>197</v>
      </c>
      <c r="D49" s="137"/>
      <c r="E49" s="137"/>
      <c r="F49" s="138" t="s">
        <v>29</v>
      </c>
      <c r="G49" s="138"/>
      <c r="H49" s="42" t="s">
        <v>10</v>
      </c>
      <c r="I49" s="42"/>
      <c r="J49" s="45"/>
      <c r="K49" s="42"/>
    </row>
    <row r="50" spans="2:11" s="41" customFormat="1" ht="200.5" customHeight="1">
      <c r="B50" s="42">
        <v>16</v>
      </c>
      <c r="C50" s="137" t="s">
        <v>198</v>
      </c>
      <c r="D50" s="137"/>
      <c r="E50" s="137"/>
      <c r="F50" s="138" t="s">
        <v>30</v>
      </c>
      <c r="G50" s="138"/>
      <c r="H50" s="42"/>
      <c r="I50" s="42"/>
      <c r="J50" s="45"/>
      <c r="K50" s="42"/>
    </row>
    <row r="51" spans="2:11" s="41" customFormat="1" ht="52.75" customHeight="1">
      <c r="B51" s="42">
        <v>17</v>
      </c>
      <c r="C51" s="143" t="s">
        <v>126</v>
      </c>
      <c r="D51" s="143"/>
      <c r="E51" s="143"/>
      <c r="F51" s="138" t="s">
        <v>127</v>
      </c>
      <c r="G51" s="138"/>
      <c r="H51" s="46"/>
      <c r="I51" s="42"/>
      <c r="J51" s="45"/>
      <c r="K51" s="42"/>
    </row>
    <row r="52" spans="2:11" s="41" customFormat="1" ht="87" customHeight="1">
      <c r="B52" s="42">
        <v>18</v>
      </c>
      <c r="C52" s="137" t="s">
        <v>199</v>
      </c>
      <c r="D52" s="137"/>
      <c r="E52" s="137"/>
      <c r="F52" s="138" t="s">
        <v>31</v>
      </c>
      <c r="G52" s="138"/>
      <c r="H52" s="42" t="s">
        <v>10</v>
      </c>
      <c r="I52" s="42"/>
      <c r="J52" s="45"/>
      <c r="K52" s="42"/>
    </row>
    <row r="53" spans="2:11" s="41" customFormat="1" ht="163.4" customHeight="1">
      <c r="B53" s="42">
        <v>19</v>
      </c>
      <c r="C53" s="137" t="s">
        <v>200</v>
      </c>
      <c r="D53" s="137"/>
      <c r="E53" s="137"/>
      <c r="F53" s="138" t="s">
        <v>32</v>
      </c>
      <c r="G53" s="138"/>
      <c r="H53" s="42" t="s">
        <v>10</v>
      </c>
      <c r="I53" s="44"/>
      <c r="J53" s="45"/>
      <c r="K53" s="32"/>
    </row>
    <row r="54" spans="2:11" s="41" customFormat="1" ht="122.4" customHeight="1">
      <c r="B54" s="42">
        <v>20</v>
      </c>
      <c r="C54" s="137" t="s">
        <v>201</v>
      </c>
      <c r="D54" s="137"/>
      <c r="E54" s="137"/>
      <c r="F54" s="138" t="s">
        <v>33</v>
      </c>
      <c r="G54" s="138"/>
      <c r="H54" s="42" t="s">
        <v>10</v>
      </c>
      <c r="I54" s="44">
        <f>+J101</f>
        <v>0</v>
      </c>
      <c r="J54" s="45"/>
      <c r="K54" s="42"/>
    </row>
    <row r="55" spans="2:11" s="41" customFormat="1" ht="103.75" customHeight="1">
      <c r="B55" s="42">
        <v>21</v>
      </c>
      <c r="C55" s="137" t="s">
        <v>202</v>
      </c>
      <c r="D55" s="137"/>
      <c r="E55" s="137"/>
      <c r="F55" s="138" t="s">
        <v>34</v>
      </c>
      <c r="G55" s="138"/>
      <c r="H55" s="42" t="s">
        <v>10</v>
      </c>
      <c r="I55" s="44">
        <f>+J106</f>
        <v>0</v>
      </c>
      <c r="J55" s="45"/>
      <c r="K55" s="42"/>
    </row>
    <row r="56" spans="2:11" s="41" customFormat="1" ht="214.75" customHeight="1">
      <c r="B56" s="42">
        <v>22</v>
      </c>
      <c r="C56" s="137" t="s">
        <v>203</v>
      </c>
      <c r="D56" s="137"/>
      <c r="E56" s="137"/>
      <c r="F56" s="138" t="s">
        <v>35</v>
      </c>
      <c r="G56" s="138"/>
      <c r="H56" s="42" t="s">
        <v>10</v>
      </c>
      <c r="I56" s="42"/>
      <c r="J56" s="45"/>
      <c r="K56" s="42"/>
    </row>
    <row r="57" spans="2:11" s="41" customFormat="1" ht="32.15" customHeight="1">
      <c r="B57" s="42">
        <v>23</v>
      </c>
      <c r="C57" s="143" t="s">
        <v>128</v>
      </c>
      <c r="D57" s="143"/>
      <c r="E57" s="143"/>
      <c r="F57" s="138"/>
      <c r="G57" s="138"/>
      <c r="H57" s="35"/>
      <c r="I57" s="42"/>
      <c r="J57" s="45"/>
      <c r="K57" s="42"/>
    </row>
    <row r="58" spans="2:11" s="41" customFormat="1" ht="64.400000000000006" customHeight="1">
      <c r="B58" s="42">
        <v>24</v>
      </c>
      <c r="C58" s="137" t="s">
        <v>204</v>
      </c>
      <c r="D58" s="137"/>
      <c r="E58" s="137"/>
      <c r="F58" s="138" t="s">
        <v>36</v>
      </c>
      <c r="G58" s="138"/>
      <c r="H58" s="42"/>
      <c r="I58" s="42"/>
      <c r="J58" s="45"/>
      <c r="K58" s="33"/>
    </row>
    <row r="59" spans="2:11" s="41" customFormat="1" ht="102.65" customHeight="1">
      <c r="B59" s="42">
        <v>25</v>
      </c>
      <c r="C59" s="137" t="s">
        <v>205</v>
      </c>
      <c r="D59" s="137"/>
      <c r="E59" s="137"/>
      <c r="F59" s="138" t="s">
        <v>37</v>
      </c>
      <c r="G59" s="138"/>
      <c r="H59" s="43" t="s">
        <v>23</v>
      </c>
      <c r="I59" s="44"/>
      <c r="J59" s="45"/>
      <c r="K59" s="32"/>
    </row>
    <row r="60" spans="2:11" s="41" customFormat="1" ht="216.65" customHeight="1">
      <c r="B60" s="42">
        <v>26</v>
      </c>
      <c r="C60" s="137" t="s">
        <v>206</v>
      </c>
      <c r="D60" s="137"/>
      <c r="E60" s="137"/>
      <c r="F60" s="138" t="s">
        <v>38</v>
      </c>
      <c r="G60" s="138"/>
      <c r="H60" s="43" t="s">
        <v>23</v>
      </c>
      <c r="I60" s="42"/>
      <c r="J60" s="45"/>
      <c r="K60" s="42"/>
    </row>
    <row r="61" spans="2:11" s="41" customFormat="1" ht="180.65" customHeight="1">
      <c r="B61" s="42">
        <v>27</v>
      </c>
      <c r="C61" s="137" t="s">
        <v>207</v>
      </c>
      <c r="D61" s="137"/>
      <c r="E61" s="137"/>
      <c r="F61" s="138" t="s">
        <v>39</v>
      </c>
      <c r="G61" s="138"/>
      <c r="H61" s="43" t="s">
        <v>23</v>
      </c>
      <c r="I61" s="42">
        <v>0</v>
      </c>
      <c r="J61" s="45"/>
      <c r="K61" s="42"/>
    </row>
    <row r="62" spans="2:11" s="41" customFormat="1" ht="153" customHeight="1">
      <c r="B62" s="42">
        <v>28</v>
      </c>
      <c r="C62" s="137" t="s">
        <v>40</v>
      </c>
      <c r="D62" s="137"/>
      <c r="E62" s="137"/>
      <c r="F62" s="138" t="s">
        <v>41</v>
      </c>
      <c r="G62" s="138"/>
      <c r="H62" s="43" t="s">
        <v>10</v>
      </c>
      <c r="I62" s="42"/>
      <c r="J62" s="45"/>
      <c r="K62" s="42"/>
    </row>
    <row r="63" spans="2:11" s="41" customFormat="1" ht="111.65" customHeight="1">
      <c r="B63" s="42">
        <v>29</v>
      </c>
      <c r="C63" s="137" t="s">
        <v>208</v>
      </c>
      <c r="D63" s="137"/>
      <c r="E63" s="137"/>
      <c r="F63" s="138" t="s">
        <v>42</v>
      </c>
      <c r="G63" s="138"/>
      <c r="H63" s="43" t="s">
        <v>10</v>
      </c>
      <c r="I63" s="44"/>
      <c r="J63" s="45"/>
      <c r="K63" s="42"/>
    </row>
    <row r="64" spans="2:11" s="41" customFormat="1" ht="241.75" customHeight="1">
      <c r="B64" s="42">
        <v>30</v>
      </c>
      <c r="C64" s="137" t="s">
        <v>209</v>
      </c>
      <c r="D64" s="137"/>
      <c r="E64" s="137"/>
      <c r="F64" s="138" t="s">
        <v>43</v>
      </c>
      <c r="G64" s="138"/>
      <c r="H64" s="43" t="s">
        <v>23</v>
      </c>
      <c r="I64" s="44"/>
      <c r="J64" s="45"/>
      <c r="K64" s="42"/>
    </row>
    <row r="65" spans="2:11" s="41" customFormat="1" ht="249" customHeight="1">
      <c r="B65" s="42">
        <v>31</v>
      </c>
      <c r="C65" s="137" t="s">
        <v>129</v>
      </c>
      <c r="D65" s="137"/>
      <c r="E65" s="137"/>
      <c r="F65" s="138" t="s">
        <v>44</v>
      </c>
      <c r="G65" s="138"/>
      <c r="H65" s="43" t="s">
        <v>45</v>
      </c>
      <c r="I65" s="44"/>
      <c r="J65" s="45"/>
      <c r="K65" s="42"/>
    </row>
    <row r="66" spans="2:11" s="41" customFormat="1" ht="138" customHeight="1">
      <c r="B66" s="42">
        <v>32</v>
      </c>
      <c r="C66" s="137" t="s">
        <v>210</v>
      </c>
      <c r="D66" s="137"/>
      <c r="E66" s="137"/>
      <c r="F66" s="138" t="s">
        <v>46</v>
      </c>
      <c r="G66" s="138"/>
      <c r="H66" s="43" t="s">
        <v>47</v>
      </c>
      <c r="I66" s="44"/>
      <c r="J66" s="45"/>
      <c r="K66" s="42"/>
    </row>
    <row r="67" spans="2:11" s="41" customFormat="1" ht="166.75" customHeight="1">
      <c r="B67" s="42">
        <v>33</v>
      </c>
      <c r="C67" s="137" t="s">
        <v>211</v>
      </c>
      <c r="D67" s="137"/>
      <c r="E67" s="137"/>
      <c r="F67" s="138" t="s">
        <v>48</v>
      </c>
      <c r="G67" s="138"/>
      <c r="H67" s="43" t="s">
        <v>45</v>
      </c>
      <c r="I67" s="44"/>
      <c r="J67" s="45"/>
      <c r="K67" s="42"/>
    </row>
    <row r="68" spans="2:11" s="41" customFormat="1" ht="165" customHeight="1">
      <c r="B68" s="42">
        <v>34</v>
      </c>
      <c r="C68" s="137" t="s">
        <v>212</v>
      </c>
      <c r="D68" s="137"/>
      <c r="E68" s="137"/>
      <c r="F68" s="138" t="s">
        <v>49</v>
      </c>
      <c r="G68" s="138"/>
      <c r="H68" s="43" t="s">
        <v>21</v>
      </c>
      <c r="I68" s="42"/>
      <c r="J68" s="45"/>
      <c r="K68" s="42"/>
    </row>
    <row r="69" spans="2:11" s="41" customFormat="1" ht="409.5" customHeight="1">
      <c r="B69" s="42">
        <v>35</v>
      </c>
      <c r="C69" s="137" t="s">
        <v>213</v>
      </c>
      <c r="D69" s="137"/>
      <c r="E69" s="137"/>
      <c r="F69" s="138" t="s">
        <v>50</v>
      </c>
      <c r="G69" s="138"/>
      <c r="H69" s="43" t="s">
        <v>17</v>
      </c>
      <c r="I69" s="42"/>
      <c r="J69" s="45"/>
      <c r="K69" s="42"/>
    </row>
    <row r="70" spans="2:11" s="41" customFormat="1" ht="201" customHeight="1">
      <c r="B70" s="42">
        <v>36</v>
      </c>
      <c r="C70" s="137" t="s">
        <v>214</v>
      </c>
      <c r="D70" s="137"/>
      <c r="E70" s="137"/>
      <c r="F70" s="138" t="s">
        <v>51</v>
      </c>
      <c r="G70" s="138"/>
      <c r="H70" s="42" t="s">
        <v>14</v>
      </c>
      <c r="I70" s="42"/>
      <c r="J70" s="45"/>
      <c r="K70" s="42"/>
    </row>
    <row r="71" spans="2:11" s="41" customFormat="1" ht="201" customHeight="1">
      <c r="B71" s="42">
        <v>37</v>
      </c>
      <c r="C71" s="137" t="s">
        <v>215</v>
      </c>
      <c r="D71" s="137"/>
      <c r="E71" s="137"/>
      <c r="F71" s="138" t="s">
        <v>52</v>
      </c>
      <c r="G71" s="138"/>
      <c r="H71" s="42" t="s">
        <v>14</v>
      </c>
      <c r="I71" s="42"/>
      <c r="J71" s="45"/>
      <c r="K71" s="42"/>
    </row>
    <row r="72" spans="2:11" s="41" customFormat="1" ht="141" customHeight="1">
      <c r="B72" s="42">
        <v>38</v>
      </c>
      <c r="C72" s="137" t="s">
        <v>53</v>
      </c>
      <c r="D72" s="137"/>
      <c r="E72" s="137"/>
      <c r="F72" s="144" t="s">
        <v>54</v>
      </c>
      <c r="G72" s="144"/>
      <c r="H72" s="42" t="s">
        <v>14</v>
      </c>
      <c r="I72" s="39"/>
      <c r="J72" s="45"/>
      <c r="K72" s="42"/>
    </row>
    <row r="73" spans="2:11" s="41" customFormat="1" ht="228.65" customHeight="1">
      <c r="B73" s="42">
        <v>39</v>
      </c>
      <c r="C73" s="137" t="s">
        <v>55</v>
      </c>
      <c r="D73" s="137"/>
      <c r="E73" s="137"/>
      <c r="F73" s="144" t="s">
        <v>56</v>
      </c>
      <c r="G73" s="144"/>
      <c r="H73" s="42" t="s">
        <v>14</v>
      </c>
      <c r="I73" s="39"/>
      <c r="J73" s="45"/>
      <c r="K73" s="42"/>
    </row>
    <row r="74" spans="2:11" s="41" customFormat="1" ht="228.65" customHeight="1">
      <c r="B74" s="42">
        <v>40</v>
      </c>
      <c r="C74" s="145" t="s">
        <v>130</v>
      </c>
      <c r="D74" s="145"/>
      <c r="E74" s="145"/>
      <c r="F74" s="144" t="s">
        <v>58</v>
      </c>
      <c r="G74" s="144"/>
      <c r="H74" s="42" t="s">
        <v>59</v>
      </c>
      <c r="I74" s="39"/>
      <c r="J74" s="45"/>
      <c r="K74" s="42"/>
    </row>
    <row r="75" spans="2:11" s="41" customFormat="1" ht="228.65" customHeight="1">
      <c r="B75" s="42">
        <v>41</v>
      </c>
      <c r="C75" s="137" t="s">
        <v>60</v>
      </c>
      <c r="D75" s="137"/>
      <c r="E75" s="137"/>
      <c r="F75" s="138" t="s">
        <v>61</v>
      </c>
      <c r="G75" s="138"/>
      <c r="H75" s="32" t="s">
        <v>62</v>
      </c>
      <c r="I75" s="42"/>
      <c r="J75" s="45"/>
      <c r="K75" s="42"/>
    </row>
    <row r="76" spans="2:11" s="41" customFormat="1" ht="201" customHeight="1">
      <c r="B76" s="42">
        <v>42</v>
      </c>
      <c r="C76" s="145" t="s">
        <v>63</v>
      </c>
      <c r="D76" s="145"/>
      <c r="E76" s="145"/>
      <c r="F76" s="138" t="s">
        <v>64</v>
      </c>
      <c r="G76" s="138"/>
      <c r="H76" s="32" t="s">
        <v>62</v>
      </c>
      <c r="I76" s="42"/>
      <c r="J76" s="45"/>
      <c r="K76" s="42"/>
    </row>
    <row r="77" spans="2:11" s="41" customFormat="1" ht="145.65" customHeight="1">
      <c r="B77" s="42">
        <v>43</v>
      </c>
      <c r="C77" s="137" t="s">
        <v>131</v>
      </c>
      <c r="D77" s="137"/>
      <c r="E77" s="137"/>
      <c r="F77" s="138" t="s">
        <v>64</v>
      </c>
      <c r="G77" s="138"/>
      <c r="H77" s="32" t="s">
        <v>23</v>
      </c>
      <c r="I77" s="42"/>
      <c r="J77" s="45"/>
      <c r="K77" s="42"/>
    </row>
    <row r="78" spans="2:11" s="41" customFormat="1" ht="161.5" customHeight="1">
      <c r="B78" s="42">
        <v>44</v>
      </c>
      <c r="C78" s="137" t="s">
        <v>132</v>
      </c>
      <c r="D78" s="137"/>
      <c r="E78" s="137"/>
      <c r="F78" s="138" t="s">
        <v>67</v>
      </c>
      <c r="G78" s="138"/>
      <c r="H78" s="32" t="s">
        <v>14</v>
      </c>
      <c r="I78" s="42"/>
      <c r="J78" s="45"/>
      <c r="K78" s="42"/>
    </row>
    <row r="79" spans="2:11" s="41" customFormat="1" ht="161.5" customHeight="1">
      <c r="B79" s="42">
        <v>45</v>
      </c>
      <c r="C79" s="137" t="s">
        <v>72</v>
      </c>
      <c r="D79" s="137"/>
      <c r="E79" s="137"/>
      <c r="F79" s="138" t="s">
        <v>73</v>
      </c>
      <c r="G79" s="138"/>
      <c r="H79" s="32" t="s">
        <v>68</v>
      </c>
      <c r="I79" s="44">
        <f>+J111</f>
        <v>0</v>
      </c>
      <c r="J79" s="45"/>
      <c r="K79" s="42"/>
    </row>
    <row r="80" spans="2:11" s="41" customFormat="1" ht="136.4" customHeight="1">
      <c r="B80" s="42">
        <v>46</v>
      </c>
      <c r="C80" s="137" t="s">
        <v>133</v>
      </c>
      <c r="D80" s="137"/>
      <c r="E80" s="137"/>
      <c r="F80" s="138" t="s">
        <v>93</v>
      </c>
      <c r="G80" s="138"/>
      <c r="H80" s="32" t="s">
        <v>14</v>
      </c>
      <c r="I80" s="44">
        <v>0</v>
      </c>
      <c r="J80" s="45"/>
      <c r="K80" s="42"/>
    </row>
    <row r="81" spans="2:11" s="41" customFormat="1" ht="168" customHeight="1">
      <c r="B81" s="42">
        <v>47</v>
      </c>
      <c r="C81" s="137" t="s">
        <v>76</v>
      </c>
      <c r="D81" s="137"/>
      <c r="E81" s="137"/>
      <c r="F81" s="138" t="s">
        <v>77</v>
      </c>
      <c r="G81" s="138"/>
      <c r="H81" s="32" t="s">
        <v>59</v>
      </c>
      <c r="I81" s="44"/>
      <c r="J81" s="45"/>
      <c r="K81" s="42">
        <v>0</v>
      </c>
    </row>
    <row r="82" spans="2:11" s="41" customFormat="1" ht="176.4" customHeight="1">
      <c r="B82" s="42">
        <v>48</v>
      </c>
      <c r="C82" s="137" t="s">
        <v>134</v>
      </c>
      <c r="D82" s="137"/>
      <c r="E82" s="137"/>
      <c r="F82" s="146" t="s">
        <v>70</v>
      </c>
      <c r="G82" s="147"/>
      <c r="H82" s="31" t="s">
        <v>135</v>
      </c>
      <c r="I82" s="47"/>
      <c r="J82" s="47"/>
      <c r="K82" s="47"/>
    </row>
    <row r="83" spans="2:11" s="41" customFormat="1" ht="162.65" customHeight="1">
      <c r="B83" s="42">
        <v>49</v>
      </c>
      <c r="C83" s="145" t="s">
        <v>74</v>
      </c>
      <c r="D83" s="145"/>
      <c r="E83" s="145"/>
      <c r="F83" s="146" t="s">
        <v>136</v>
      </c>
      <c r="G83" s="147"/>
      <c r="H83" s="31" t="s">
        <v>12</v>
      </c>
      <c r="I83" s="31"/>
      <c r="J83" s="31"/>
      <c r="K83" s="31"/>
    </row>
    <row r="84" spans="2:11" s="41" customFormat="1" ht="196.4" customHeight="1">
      <c r="B84" s="42">
        <v>50</v>
      </c>
      <c r="C84" s="145" t="s">
        <v>82</v>
      </c>
      <c r="D84" s="145"/>
      <c r="E84" s="145"/>
      <c r="F84" s="146" t="s">
        <v>95</v>
      </c>
      <c r="G84" s="147"/>
      <c r="H84" s="31" t="s">
        <v>135</v>
      </c>
      <c r="I84" s="31"/>
      <c r="J84" s="31"/>
      <c r="K84" s="31"/>
    </row>
    <row r="85" spans="2:11" s="41" customFormat="1" ht="23">
      <c r="B85" s="149" t="s">
        <v>137</v>
      </c>
      <c r="C85" s="150"/>
      <c r="D85" s="151"/>
      <c r="E85" s="48" t="s">
        <v>138</v>
      </c>
      <c r="F85" s="48"/>
      <c r="G85" s="48" t="s">
        <v>139</v>
      </c>
      <c r="H85" s="48" t="s">
        <v>140</v>
      </c>
      <c r="I85" s="46" t="s">
        <v>141</v>
      </c>
      <c r="J85" s="48" t="s">
        <v>4</v>
      </c>
      <c r="K85" s="48" t="s">
        <v>3</v>
      </c>
    </row>
    <row r="86" spans="2:11" s="41" customFormat="1" ht="23">
      <c r="B86" s="46"/>
      <c r="C86" s="46"/>
      <c r="D86" s="46"/>
      <c r="E86" s="48"/>
      <c r="F86" s="48"/>
      <c r="G86" s="48"/>
      <c r="H86" s="48"/>
      <c r="I86" s="46"/>
      <c r="J86" s="48"/>
      <c r="K86" s="48"/>
    </row>
    <row r="87" spans="2:11" s="41" customFormat="1" ht="14.4" customHeight="1">
      <c r="B87" s="49"/>
      <c r="C87" s="46"/>
      <c r="D87" s="46"/>
      <c r="E87" s="48"/>
      <c r="F87" s="48"/>
      <c r="G87" s="48"/>
      <c r="H87" s="48"/>
      <c r="I87" s="46"/>
      <c r="J87" s="48"/>
      <c r="K87" s="48"/>
    </row>
    <row r="88" spans="2:11" s="41" customFormat="1" ht="23">
      <c r="B88" s="143" t="s">
        <v>142</v>
      </c>
      <c r="C88" s="143"/>
      <c r="D88" s="143"/>
      <c r="E88" s="143"/>
      <c r="F88" s="50"/>
      <c r="G88" s="50"/>
      <c r="H88" s="50"/>
      <c r="I88" s="43"/>
      <c r="J88" s="49"/>
      <c r="K88" s="48"/>
    </row>
    <row r="89" spans="2:11" s="41" customFormat="1" ht="23">
      <c r="B89" s="148" t="s">
        <v>120</v>
      </c>
      <c r="C89" s="148"/>
      <c r="D89" s="148"/>
      <c r="E89" s="46">
        <v>0</v>
      </c>
      <c r="F89" s="50"/>
      <c r="G89" s="43"/>
      <c r="H89" s="43"/>
      <c r="I89" s="51"/>
      <c r="J89" s="52">
        <f>I89*H89*G89*E89</f>
        <v>0</v>
      </c>
      <c r="K89" s="48"/>
    </row>
    <row r="90" spans="2:11" s="41" customFormat="1" ht="23">
      <c r="B90" s="152" t="s">
        <v>143</v>
      </c>
      <c r="C90" s="152"/>
      <c r="D90" s="152"/>
      <c r="E90" s="40"/>
      <c r="F90" s="50"/>
      <c r="G90" s="50"/>
      <c r="H90" s="50"/>
      <c r="I90" s="51"/>
      <c r="J90" s="52">
        <f>SUM(J89:J89)</f>
        <v>0</v>
      </c>
      <c r="K90" s="43" t="s">
        <v>17</v>
      </c>
    </row>
    <row r="91" spans="2:11" s="41" customFormat="1" ht="23">
      <c r="B91" s="43"/>
      <c r="C91" s="53"/>
      <c r="D91" s="43"/>
      <c r="E91" s="40"/>
      <c r="F91" s="50"/>
      <c r="G91" s="50"/>
      <c r="H91" s="50"/>
      <c r="I91" s="51"/>
      <c r="J91" s="43"/>
      <c r="K91" s="43"/>
    </row>
    <row r="92" spans="2:11" s="41" customFormat="1">
      <c r="B92" s="33"/>
      <c r="C92" s="32"/>
      <c r="D92" s="32"/>
      <c r="E92" s="34"/>
      <c r="F92" s="34"/>
      <c r="G92" s="34"/>
      <c r="H92" s="34"/>
      <c r="I92" s="32"/>
      <c r="J92" s="34"/>
      <c r="K92" s="33"/>
    </row>
    <row r="93" spans="2:11" s="41" customFormat="1">
      <c r="B93" s="155" t="s">
        <v>239</v>
      </c>
      <c r="C93" s="155"/>
      <c r="D93" s="155"/>
      <c r="E93" s="54"/>
      <c r="F93" s="54"/>
      <c r="G93" s="34"/>
      <c r="H93" s="34"/>
      <c r="I93" s="32"/>
      <c r="J93" s="34"/>
      <c r="K93" s="33"/>
    </row>
    <row r="94" spans="2:11" s="41" customFormat="1">
      <c r="B94" s="154" t="s">
        <v>144</v>
      </c>
      <c r="C94" s="154"/>
      <c r="D94" s="154"/>
      <c r="E94" s="55"/>
      <c r="F94" s="55"/>
      <c r="G94" s="34"/>
      <c r="H94" s="34"/>
      <c r="I94" s="32"/>
      <c r="J94" s="56">
        <f>+J21</f>
        <v>0</v>
      </c>
      <c r="K94" s="33"/>
    </row>
    <row r="95" spans="2:11" s="41" customFormat="1">
      <c r="B95" s="154" t="s">
        <v>145</v>
      </c>
      <c r="C95" s="154"/>
      <c r="D95" s="154"/>
      <c r="E95" s="55"/>
      <c r="F95" s="55"/>
      <c r="G95" s="34"/>
      <c r="H95" s="34"/>
      <c r="I95" s="32"/>
      <c r="J95" s="56">
        <f>J94*0.1</f>
        <v>0</v>
      </c>
      <c r="K95" s="33"/>
    </row>
    <row r="96" spans="2:11" s="41" customFormat="1">
      <c r="B96" s="153" t="s">
        <v>143</v>
      </c>
      <c r="C96" s="153"/>
      <c r="D96" s="153"/>
      <c r="E96" s="55"/>
      <c r="F96" s="55"/>
      <c r="G96" s="34"/>
      <c r="H96" s="34"/>
      <c r="I96" s="32"/>
      <c r="J96" s="56">
        <f>SUM(J94:J95)</f>
        <v>0</v>
      </c>
      <c r="K96" s="32" t="s">
        <v>21</v>
      </c>
    </row>
    <row r="97" spans="1:30" s="41" customFormat="1">
      <c r="B97" s="153" t="s">
        <v>143</v>
      </c>
      <c r="C97" s="153"/>
      <c r="D97" s="153"/>
      <c r="E97" s="55"/>
      <c r="F97" s="55"/>
      <c r="G97" s="34"/>
      <c r="H97" s="34"/>
      <c r="I97" s="32"/>
      <c r="J97" s="56">
        <f>ROUND(J96,0)</f>
        <v>0</v>
      </c>
      <c r="K97" s="32" t="s">
        <v>21</v>
      </c>
    </row>
    <row r="98" spans="1:30" s="41" customFormat="1">
      <c r="B98" s="155" t="s">
        <v>240</v>
      </c>
      <c r="C98" s="155"/>
      <c r="D98" s="155"/>
      <c r="E98" s="24"/>
      <c r="F98" s="34"/>
      <c r="G98" s="34"/>
      <c r="H98" s="34"/>
      <c r="I98" s="39"/>
      <c r="J98" s="32"/>
      <c r="K98" s="32"/>
    </row>
    <row r="99" spans="1:30" s="41" customFormat="1">
      <c r="B99" s="154" t="s">
        <v>146</v>
      </c>
      <c r="C99" s="154"/>
      <c r="D99" s="154"/>
      <c r="E99" s="24"/>
      <c r="F99" s="24"/>
      <c r="G99" s="34"/>
      <c r="H99" s="34"/>
      <c r="I99" s="32"/>
      <c r="J99" s="56">
        <f>+J22</f>
        <v>0</v>
      </c>
      <c r="K99" s="32"/>
    </row>
    <row r="100" spans="1:30" s="41" customFormat="1">
      <c r="B100" s="154" t="s">
        <v>145</v>
      </c>
      <c r="C100" s="154"/>
      <c r="D100" s="154"/>
      <c r="E100" s="24"/>
      <c r="F100" s="24"/>
      <c r="G100" s="34"/>
      <c r="H100" s="34"/>
      <c r="I100" s="32"/>
      <c r="J100" s="56">
        <f>J99*0.1*0</f>
        <v>0</v>
      </c>
      <c r="K100" s="32"/>
    </row>
    <row r="101" spans="1:30" s="41" customFormat="1">
      <c r="B101" s="153" t="s">
        <v>143</v>
      </c>
      <c r="C101" s="153"/>
      <c r="D101" s="153"/>
      <c r="E101" s="24"/>
      <c r="F101" s="24"/>
      <c r="G101" s="34"/>
      <c r="H101" s="34"/>
      <c r="I101" s="32"/>
      <c r="J101" s="56">
        <f>SUM(J99:J100)</f>
        <v>0</v>
      </c>
      <c r="K101" s="32" t="s">
        <v>10</v>
      </c>
    </row>
    <row r="102" spans="1:30" s="41" customFormat="1">
      <c r="B102" s="25"/>
      <c r="C102" s="57"/>
      <c r="D102" s="57"/>
      <c r="E102" s="24"/>
      <c r="F102" s="24"/>
      <c r="G102" s="34"/>
      <c r="H102" s="34"/>
      <c r="I102" s="32"/>
      <c r="J102" s="56"/>
      <c r="K102" s="32"/>
    </row>
    <row r="103" spans="1:30" s="41" customFormat="1">
      <c r="B103" s="139" t="s">
        <v>241</v>
      </c>
      <c r="C103" s="139"/>
      <c r="D103" s="139"/>
      <c r="E103" s="139"/>
      <c r="F103" s="24"/>
      <c r="G103" s="34"/>
      <c r="H103" s="34"/>
      <c r="I103" s="32"/>
      <c r="J103" s="56"/>
      <c r="K103" s="32"/>
    </row>
    <row r="104" spans="1:30" s="41" customFormat="1">
      <c r="B104" s="154" t="s">
        <v>147</v>
      </c>
      <c r="C104" s="154"/>
      <c r="D104" s="154"/>
      <c r="E104" s="24"/>
      <c r="F104" s="24"/>
      <c r="G104" s="34"/>
      <c r="H104" s="34"/>
      <c r="I104" s="32"/>
      <c r="J104" s="56">
        <f>+J23</f>
        <v>0</v>
      </c>
    </row>
    <row r="105" spans="1:30" s="41" customFormat="1">
      <c r="B105" s="154"/>
      <c r="C105" s="154"/>
      <c r="D105" s="154"/>
      <c r="E105" s="24"/>
      <c r="F105" s="24"/>
      <c r="G105" s="141">
        <v>0</v>
      </c>
      <c r="H105" s="141"/>
      <c r="I105" s="141"/>
      <c r="J105" s="56">
        <f>J104*0.1*0</f>
        <v>0</v>
      </c>
      <c r="K105" s="33"/>
    </row>
    <row r="106" spans="1:30" s="41" customFormat="1">
      <c r="B106" s="154" t="s">
        <v>148</v>
      </c>
      <c r="C106" s="154"/>
      <c r="D106" s="154"/>
      <c r="E106" s="54"/>
      <c r="F106" s="54"/>
      <c r="G106" s="54"/>
      <c r="H106" s="34"/>
      <c r="I106" s="32"/>
      <c r="J106" s="56">
        <f>SUM(J104:J105)</f>
        <v>0</v>
      </c>
      <c r="K106" s="33" t="s">
        <v>10</v>
      </c>
    </row>
    <row r="107" spans="1:30">
      <c r="B107" s="33"/>
      <c r="C107" s="32"/>
      <c r="D107" s="32"/>
      <c r="E107" s="34"/>
      <c r="F107" s="34"/>
      <c r="G107" s="34"/>
      <c r="H107" s="34"/>
      <c r="I107" s="32"/>
      <c r="J107" s="34"/>
      <c r="K107" s="34"/>
    </row>
    <row r="108" spans="1:30">
      <c r="B108" s="155" t="s">
        <v>242</v>
      </c>
      <c r="C108" s="155"/>
      <c r="D108" s="155"/>
      <c r="E108" s="24"/>
      <c r="F108" s="24"/>
      <c r="G108" s="34"/>
      <c r="H108" s="34"/>
      <c r="I108" s="32"/>
      <c r="J108" s="34"/>
      <c r="K108" s="34"/>
    </row>
    <row r="109" spans="1:30">
      <c r="B109" s="154" t="s">
        <v>149</v>
      </c>
      <c r="C109" s="154"/>
      <c r="D109" s="154"/>
      <c r="E109" s="24"/>
      <c r="F109" s="24"/>
      <c r="G109" s="141">
        <v>0</v>
      </c>
      <c r="H109" s="141"/>
      <c r="I109" s="141"/>
      <c r="J109" s="56">
        <f>+J24</f>
        <v>0</v>
      </c>
      <c r="K109" s="32"/>
    </row>
    <row r="110" spans="1:30" s="34" customFormat="1">
      <c r="A110" s="58"/>
      <c r="B110" s="33"/>
      <c r="C110" s="32"/>
      <c r="D110" s="32"/>
      <c r="I110" s="32"/>
      <c r="J110" s="56">
        <f>J109*0.1</f>
        <v>0</v>
      </c>
      <c r="L110" s="23"/>
      <c r="M110" s="23"/>
      <c r="N110" s="23"/>
      <c r="O110" s="23"/>
      <c r="P110" s="23"/>
      <c r="Q110" s="23"/>
      <c r="R110" s="23"/>
      <c r="S110" s="23"/>
      <c r="T110" s="23"/>
      <c r="U110" s="23"/>
      <c r="V110" s="23"/>
      <c r="W110" s="23"/>
      <c r="X110" s="23"/>
      <c r="Y110" s="23"/>
      <c r="Z110" s="23"/>
      <c r="AA110" s="23"/>
      <c r="AB110" s="23"/>
      <c r="AC110" s="23"/>
      <c r="AD110" s="23"/>
    </row>
    <row r="111" spans="1:30" s="34" customFormat="1">
      <c r="A111" s="58"/>
      <c r="B111" s="33"/>
      <c r="C111" s="32"/>
      <c r="D111" s="32"/>
      <c r="I111" s="32"/>
      <c r="J111" s="56">
        <f>SUM(J109:J110)</f>
        <v>0</v>
      </c>
      <c r="K111" s="32" t="s">
        <v>21</v>
      </c>
      <c r="L111" s="23"/>
      <c r="M111" s="23"/>
      <c r="N111" s="23"/>
      <c r="O111" s="23"/>
      <c r="P111" s="23"/>
      <c r="Q111" s="23"/>
      <c r="R111" s="23"/>
      <c r="S111" s="23"/>
      <c r="T111" s="23"/>
      <c r="U111" s="23"/>
      <c r="V111" s="23"/>
      <c r="W111" s="23"/>
      <c r="X111" s="23"/>
      <c r="Y111" s="23"/>
      <c r="Z111" s="23"/>
      <c r="AA111" s="23"/>
      <c r="AB111" s="23"/>
      <c r="AC111" s="23"/>
      <c r="AD111" s="23"/>
    </row>
    <row r="112" spans="1:30">
      <c r="J112" s="56"/>
    </row>
  </sheetData>
  <mergeCells count="136">
    <mergeCell ref="B90:D90"/>
    <mergeCell ref="B101:D101"/>
    <mergeCell ref="B103:E103"/>
    <mergeCell ref="G105:I105"/>
    <mergeCell ref="B106:D106"/>
    <mergeCell ref="B109:D109"/>
    <mergeCell ref="G109:I109"/>
    <mergeCell ref="B105:D105"/>
    <mergeCell ref="B108:D108"/>
    <mergeCell ref="B98:D98"/>
    <mergeCell ref="B99:D99"/>
    <mergeCell ref="B100:D100"/>
    <mergeCell ref="B104:D104"/>
    <mergeCell ref="B93:D93"/>
    <mergeCell ref="B94:D94"/>
    <mergeCell ref="B95:D95"/>
    <mergeCell ref="B96:D96"/>
    <mergeCell ref="B97:D97"/>
    <mergeCell ref="C83:E83"/>
    <mergeCell ref="F83:G83"/>
    <mergeCell ref="B89:D89"/>
    <mergeCell ref="C80:E80"/>
    <mergeCell ref="F80:G80"/>
    <mergeCell ref="C81:E81"/>
    <mergeCell ref="F81:G81"/>
    <mergeCell ref="C82:E82"/>
    <mergeCell ref="F82:G82"/>
    <mergeCell ref="C84:E84"/>
    <mergeCell ref="F84:G84"/>
    <mergeCell ref="B85:D85"/>
    <mergeCell ref="B88:E88"/>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8:E38"/>
    <mergeCell ref="F38:G38"/>
    <mergeCell ref="C39:E39"/>
    <mergeCell ref="F39:G39"/>
    <mergeCell ref="C40:E40"/>
    <mergeCell ref="F40:G40"/>
    <mergeCell ref="C35:E35"/>
    <mergeCell ref="F35:G35"/>
    <mergeCell ref="C36:E36"/>
    <mergeCell ref="F36:G36"/>
    <mergeCell ref="C37:E37"/>
    <mergeCell ref="F37:G37"/>
    <mergeCell ref="C25:D25"/>
    <mergeCell ref="C26:D26"/>
    <mergeCell ref="C34:E34"/>
    <mergeCell ref="F34:G34"/>
    <mergeCell ref="C27:D27"/>
    <mergeCell ref="B32:J32"/>
    <mergeCell ref="B15:K15"/>
    <mergeCell ref="E9:K9"/>
    <mergeCell ref="B13:B14"/>
    <mergeCell ref="C13:C14"/>
    <mergeCell ref="D13:D14"/>
    <mergeCell ref="E13:E14"/>
    <mergeCell ref="G13:I13"/>
    <mergeCell ref="J13:J14"/>
    <mergeCell ref="K13:K14"/>
  </mergeCells>
  <pageMargins left="0.7" right="0.7" top="0.75" bottom="0.75" header="0.3" footer="0.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AAF5B5-F2B2-4CCA-A370-84856D72765D}">
  <sheetPr>
    <tabColor rgb="FFFFFF00"/>
  </sheetPr>
  <dimension ref="A2:AD112"/>
  <sheetViews>
    <sheetView topLeftCell="A31" zoomScale="59" workbookViewId="0">
      <selection activeCell="C36" sqref="C36:E36"/>
    </sheetView>
  </sheetViews>
  <sheetFormatPr defaultColWidth="8.90625" defaultRowHeight="21.5"/>
  <cols>
    <col min="1" max="1" width="8.90625" style="23"/>
    <col min="2" max="2" width="29.90625" style="22" customWidth="1"/>
    <col min="3" max="3" width="21.90625" style="21" customWidth="1"/>
    <col min="4" max="4" width="23.453125" style="21" customWidth="1"/>
    <col min="5" max="5" width="47.08984375" style="23" customWidth="1"/>
    <col min="6" max="6" width="14.90625" style="23" customWidth="1"/>
    <col min="7" max="7" width="12.90625" style="23" customWidth="1"/>
    <col min="8" max="8" width="13.54296875" style="23" customWidth="1"/>
    <col min="9" max="9" width="14.90625" style="23" customWidth="1"/>
    <col min="10" max="10" width="19.90625" style="23" customWidth="1"/>
    <col min="11" max="11" width="35" style="22" customWidth="1"/>
    <col min="12" max="16384" width="8.90625" style="23"/>
  </cols>
  <sheetData>
    <row r="2" spans="2:11" ht="42" customHeight="1">
      <c r="B2" s="24" t="s">
        <v>99</v>
      </c>
      <c r="C2" s="36" t="s">
        <v>251</v>
      </c>
    </row>
    <row r="3" spans="2:11" ht="21" customHeight="1">
      <c r="B3" s="24" t="s">
        <v>100</v>
      </c>
      <c r="C3" s="25"/>
      <c r="E3" s="23" t="s">
        <v>366</v>
      </c>
      <c r="F3" s="23">
        <f>2*21+1*30</f>
        <v>72</v>
      </c>
    </row>
    <row r="4" spans="2:11" ht="21" customHeight="1">
      <c r="B4" s="24" t="s">
        <v>101</v>
      </c>
      <c r="C4" s="32" t="s">
        <v>360</v>
      </c>
      <c r="E4" s="23" t="s">
        <v>334</v>
      </c>
    </row>
    <row r="5" spans="2:11" ht="21" customHeight="1">
      <c r="B5" s="24" t="s">
        <v>102</v>
      </c>
      <c r="C5" s="25" t="s">
        <v>367</v>
      </c>
    </row>
    <row r="6" spans="2:11" ht="21" customHeight="1">
      <c r="B6" s="24" t="s">
        <v>103</v>
      </c>
      <c r="C6" s="25"/>
    </row>
    <row r="7" spans="2:11" ht="21" customHeight="1">
      <c r="B7" s="24" t="s">
        <v>104</v>
      </c>
      <c r="C7" s="25">
        <v>3</v>
      </c>
    </row>
    <row r="8" spans="2:11" ht="21" customHeight="1">
      <c r="B8" s="24" t="s">
        <v>105</v>
      </c>
      <c r="C8" s="25" t="s">
        <v>362</v>
      </c>
    </row>
    <row r="9" spans="2:11" ht="41.4" customHeight="1">
      <c r="B9" s="26" t="s">
        <v>106</v>
      </c>
      <c r="C9" s="25">
        <f>C7+1</f>
        <v>4</v>
      </c>
      <c r="E9" s="135"/>
      <c r="F9" s="135"/>
      <c r="G9" s="135"/>
      <c r="H9" s="135"/>
      <c r="I9" s="135"/>
      <c r="J9" s="135"/>
      <c r="K9" s="135"/>
    </row>
    <row r="10" spans="2:11" ht="21" customHeight="1">
      <c r="B10" s="24" t="s">
        <v>107</v>
      </c>
      <c r="C10" s="25" t="s">
        <v>217</v>
      </c>
      <c r="J10" s="27"/>
    </row>
    <row r="11" spans="2:11" ht="21" customHeight="1">
      <c r="B11" s="24" t="s">
        <v>108</v>
      </c>
      <c r="C11" s="25" t="s">
        <v>218</v>
      </c>
    </row>
    <row r="12" spans="2:11">
      <c r="B12" s="28"/>
      <c r="C12" s="29"/>
    </row>
    <row r="13" spans="2:11" ht="15" customHeight="1">
      <c r="B13" s="136" t="s">
        <v>109</v>
      </c>
      <c r="C13" s="136" t="s">
        <v>110</v>
      </c>
      <c r="D13" s="136" t="s">
        <v>111</v>
      </c>
      <c r="E13" s="136" t="s">
        <v>112</v>
      </c>
      <c r="F13" s="30"/>
      <c r="G13" s="136" t="s">
        <v>113</v>
      </c>
      <c r="H13" s="136"/>
      <c r="I13" s="136"/>
      <c r="J13" s="136" t="s">
        <v>114</v>
      </c>
      <c r="K13" s="136" t="s">
        <v>115</v>
      </c>
    </row>
    <row r="14" spans="2:11" ht="15" customHeight="1">
      <c r="B14" s="136"/>
      <c r="C14" s="136"/>
      <c r="D14" s="136"/>
      <c r="E14" s="136"/>
      <c r="F14" s="30" t="s">
        <v>116</v>
      </c>
      <c r="G14" s="30" t="s">
        <v>117</v>
      </c>
      <c r="H14" s="30" t="s">
        <v>118</v>
      </c>
      <c r="I14" s="30" t="s">
        <v>119</v>
      </c>
      <c r="J14" s="136"/>
      <c r="K14" s="136"/>
    </row>
    <row r="15" spans="2:11" ht="18.649999999999999" customHeight="1">
      <c r="B15" s="132" t="s">
        <v>120</v>
      </c>
      <c r="C15" s="132"/>
      <c r="D15" s="132"/>
      <c r="E15" s="132"/>
      <c r="F15" s="132"/>
      <c r="G15" s="132"/>
      <c r="H15" s="132"/>
      <c r="I15" s="132"/>
      <c r="J15" s="132"/>
      <c r="K15" s="132"/>
    </row>
    <row r="16" spans="2:11" ht="43">
      <c r="B16" s="31"/>
      <c r="C16" s="32"/>
      <c r="D16" s="32"/>
      <c r="E16" s="32"/>
      <c r="F16" s="32"/>
      <c r="G16" s="32"/>
      <c r="H16" s="32"/>
      <c r="I16" s="33"/>
      <c r="J16" s="32"/>
      <c r="K16" s="31" t="s">
        <v>364</v>
      </c>
    </row>
    <row r="17" spans="2:11">
      <c r="B17" s="33"/>
      <c r="C17" s="32"/>
      <c r="D17" s="32"/>
      <c r="E17" s="34"/>
      <c r="F17" s="32"/>
      <c r="G17" s="32"/>
      <c r="H17" s="34"/>
      <c r="I17" s="34"/>
      <c r="J17" s="32"/>
      <c r="K17" s="33"/>
    </row>
    <row r="18" spans="2:11">
      <c r="B18" s="33"/>
      <c r="C18" s="32"/>
      <c r="D18" s="32"/>
      <c r="E18" s="34"/>
      <c r="F18" s="32"/>
      <c r="G18" s="32"/>
      <c r="H18" s="34"/>
      <c r="I18" s="34"/>
      <c r="J18" s="32"/>
      <c r="K18" s="33"/>
    </row>
    <row r="19" spans="2:11">
      <c r="B19" s="33"/>
      <c r="C19" s="32"/>
      <c r="D19" s="32"/>
      <c r="E19" s="34"/>
      <c r="F19" s="32"/>
      <c r="G19" s="32"/>
      <c r="H19" s="34"/>
      <c r="I19" s="34"/>
      <c r="J19" s="32"/>
      <c r="K19" s="33"/>
    </row>
    <row r="20" spans="2:11" ht="22.5" customHeight="1">
      <c r="B20" s="35" t="s">
        <v>121</v>
      </c>
      <c r="C20" s="25"/>
      <c r="D20" s="25"/>
      <c r="E20" s="36"/>
      <c r="F20" s="36"/>
      <c r="G20" s="37"/>
      <c r="H20" s="34"/>
      <c r="I20" s="30"/>
      <c r="J20" s="38"/>
      <c r="K20" s="33"/>
    </row>
    <row r="21" spans="2:11" ht="22.5" customHeight="1">
      <c r="B21" s="35"/>
      <c r="C21" s="36" t="s">
        <v>275</v>
      </c>
      <c r="D21" s="31"/>
      <c r="E21" s="36"/>
      <c r="F21" s="36"/>
      <c r="G21" s="37"/>
      <c r="H21" s="34"/>
      <c r="I21" s="25" t="s">
        <v>10</v>
      </c>
      <c r="J21" s="38">
        <f>+J16</f>
        <v>0</v>
      </c>
      <c r="K21" s="33"/>
    </row>
    <row r="22" spans="2:11" ht="22.5" customHeight="1">
      <c r="B22" s="35"/>
      <c r="C22" s="78" t="s">
        <v>225</v>
      </c>
      <c r="D22" s="33"/>
      <c r="E22" s="31"/>
      <c r="F22" s="31"/>
      <c r="G22" s="32"/>
      <c r="H22" s="32"/>
      <c r="I22" s="25" t="s">
        <v>14</v>
      </c>
      <c r="J22" s="38">
        <f>+J17</f>
        <v>0</v>
      </c>
      <c r="K22" s="33"/>
    </row>
    <row r="23" spans="2:11" ht="22.5" customHeight="1">
      <c r="B23" s="35"/>
      <c r="C23" s="78"/>
      <c r="D23" s="33"/>
      <c r="E23" s="31"/>
      <c r="F23" s="31"/>
      <c r="G23" s="32"/>
      <c r="H23" s="32"/>
      <c r="I23" s="25"/>
      <c r="J23" s="38"/>
      <c r="K23" s="33"/>
    </row>
    <row r="24" spans="2:11" ht="22.5" customHeight="1">
      <c r="B24" s="35"/>
      <c r="C24" s="78"/>
      <c r="D24" s="33"/>
      <c r="E24" s="31"/>
      <c r="F24" s="31"/>
      <c r="G24" s="32"/>
      <c r="H24" s="32"/>
      <c r="I24" s="25"/>
      <c r="J24" s="38"/>
      <c r="K24" s="33"/>
    </row>
    <row r="25" spans="2:11" ht="22.5" customHeight="1">
      <c r="B25" s="35"/>
      <c r="C25" s="139"/>
      <c r="D25" s="139"/>
      <c r="E25" s="31"/>
      <c r="F25" s="31"/>
      <c r="G25" s="32"/>
      <c r="H25" s="32"/>
      <c r="I25" s="25"/>
      <c r="J25" s="38"/>
      <c r="K25" s="33"/>
    </row>
    <row r="26" spans="2:11" ht="22.5" customHeight="1">
      <c r="B26" s="35"/>
      <c r="C26" s="134"/>
      <c r="D26" s="134"/>
      <c r="E26" s="31"/>
      <c r="F26" s="31"/>
      <c r="G26" s="32"/>
      <c r="H26" s="32"/>
      <c r="I26" s="25"/>
      <c r="J26" s="38"/>
      <c r="K26" s="33"/>
    </row>
    <row r="27" spans="2:11" ht="22.5" customHeight="1">
      <c r="B27" s="33"/>
      <c r="C27" s="141"/>
      <c r="D27" s="141"/>
      <c r="E27" s="34"/>
      <c r="F27" s="34"/>
      <c r="G27" s="34"/>
      <c r="H27" s="34"/>
      <c r="I27" s="34"/>
      <c r="J27" s="38"/>
      <c r="K27" s="33"/>
    </row>
    <row r="28" spans="2:11" ht="21.65" customHeight="1">
      <c r="B28" s="33"/>
      <c r="C28" s="34"/>
      <c r="D28" s="34"/>
      <c r="E28" s="34"/>
      <c r="F28" s="34"/>
      <c r="G28" s="34"/>
      <c r="H28" s="34"/>
      <c r="I28" s="34"/>
      <c r="J28" s="38"/>
      <c r="K28" s="39"/>
    </row>
    <row r="29" spans="2:11" ht="21.65" customHeight="1">
      <c r="B29" s="31"/>
      <c r="C29" s="34"/>
      <c r="D29" s="34"/>
      <c r="E29" s="34"/>
      <c r="F29" s="34"/>
      <c r="G29" s="34"/>
      <c r="H29" s="34"/>
      <c r="I29" s="34"/>
      <c r="J29" s="38"/>
      <c r="K29" s="39"/>
    </row>
    <row r="30" spans="2:11">
      <c r="B30" s="31"/>
      <c r="C30" s="31"/>
      <c r="D30" s="31"/>
      <c r="E30" s="31"/>
      <c r="F30" s="31"/>
      <c r="G30" s="34"/>
      <c r="H30" s="34"/>
      <c r="I30" s="34"/>
      <c r="J30" s="39"/>
      <c r="K30" s="33"/>
    </row>
    <row r="31" spans="2:11">
      <c r="B31" s="33"/>
      <c r="C31" s="32"/>
      <c r="D31" s="32"/>
      <c r="E31" s="34"/>
      <c r="F31" s="34"/>
      <c r="G31" s="34"/>
      <c r="H31" s="34"/>
      <c r="I31" s="34"/>
      <c r="J31" s="34"/>
      <c r="K31" s="33"/>
    </row>
    <row r="32" spans="2:11" ht="23">
      <c r="B32" s="142" t="s">
        <v>122</v>
      </c>
      <c r="C32" s="142"/>
      <c r="D32" s="142"/>
      <c r="E32" s="142"/>
      <c r="F32" s="142"/>
      <c r="G32" s="142"/>
      <c r="H32" s="142"/>
      <c r="I32" s="142"/>
      <c r="J32" s="142"/>
      <c r="K32" s="33"/>
    </row>
    <row r="33" spans="2:11">
      <c r="B33" s="32"/>
      <c r="C33" s="32"/>
      <c r="D33" s="32"/>
      <c r="E33" s="34"/>
      <c r="F33" s="34"/>
      <c r="G33" s="34"/>
      <c r="H33" s="34"/>
      <c r="I33" s="34"/>
      <c r="J33" s="34"/>
      <c r="K33" s="33"/>
    </row>
    <row r="34" spans="2:11" s="41" customFormat="1" ht="29.15" customHeight="1">
      <c r="B34" s="36" t="s">
        <v>0</v>
      </c>
      <c r="C34" s="140" t="s">
        <v>1</v>
      </c>
      <c r="D34" s="140"/>
      <c r="E34" s="140"/>
      <c r="F34" s="140" t="s">
        <v>2</v>
      </c>
      <c r="G34" s="140"/>
      <c r="H34" s="25" t="s">
        <v>3</v>
      </c>
      <c r="I34" s="25" t="s">
        <v>4</v>
      </c>
      <c r="J34" s="25" t="s">
        <v>123</v>
      </c>
      <c r="K34" s="25" t="s">
        <v>124</v>
      </c>
    </row>
    <row r="35" spans="2:11" s="41" customFormat="1" ht="162" customHeight="1">
      <c r="B35" s="42">
        <v>1</v>
      </c>
      <c r="C35" s="137" t="s">
        <v>183</v>
      </c>
      <c r="D35" s="137"/>
      <c r="E35" s="137"/>
      <c r="F35" s="138" t="s">
        <v>7</v>
      </c>
      <c r="G35" s="138"/>
      <c r="H35" s="43" t="s">
        <v>125</v>
      </c>
      <c r="I35" s="44">
        <v>1</v>
      </c>
      <c r="J35" s="45"/>
      <c r="K35" s="42"/>
    </row>
    <row r="36" spans="2:11" s="41" customFormat="1" ht="209.5" customHeight="1">
      <c r="B36" s="42">
        <v>2</v>
      </c>
      <c r="C36" s="137" t="s">
        <v>184</v>
      </c>
      <c r="D36" s="137"/>
      <c r="E36" s="137"/>
      <c r="F36" s="138" t="s">
        <v>9</v>
      </c>
      <c r="G36" s="138"/>
      <c r="H36" s="42" t="s">
        <v>10</v>
      </c>
      <c r="I36" s="42"/>
      <c r="J36" s="45"/>
      <c r="K36" s="42"/>
    </row>
    <row r="37" spans="2:11" s="41" customFormat="1" ht="236.5" customHeight="1">
      <c r="B37" s="42">
        <v>3</v>
      </c>
      <c r="C37" s="137" t="s">
        <v>185</v>
      </c>
      <c r="D37" s="137"/>
      <c r="E37" s="137"/>
      <c r="F37" s="138" t="s">
        <v>11</v>
      </c>
      <c r="G37" s="138"/>
      <c r="H37" s="42" t="s">
        <v>12</v>
      </c>
      <c r="I37" s="42"/>
      <c r="J37" s="45"/>
      <c r="K37" s="42"/>
    </row>
    <row r="38" spans="2:11" s="41" customFormat="1" ht="195" customHeight="1">
      <c r="B38" s="42">
        <v>4</v>
      </c>
      <c r="C38" s="137" t="s">
        <v>186</v>
      </c>
      <c r="D38" s="137"/>
      <c r="E38" s="137"/>
      <c r="F38" s="138" t="s">
        <v>13</v>
      </c>
      <c r="G38" s="138"/>
      <c r="H38" s="42" t="s">
        <v>14</v>
      </c>
      <c r="I38" s="42"/>
      <c r="J38" s="45"/>
      <c r="K38" s="42"/>
    </row>
    <row r="39" spans="2:11" s="41" customFormat="1" ht="88.4" customHeight="1">
      <c r="B39" s="42">
        <v>5</v>
      </c>
      <c r="C39" s="137" t="s">
        <v>187</v>
      </c>
      <c r="D39" s="137"/>
      <c r="E39" s="137"/>
      <c r="F39" s="138" t="s">
        <v>15</v>
      </c>
      <c r="G39" s="138"/>
      <c r="H39" s="42" t="s">
        <v>10</v>
      </c>
      <c r="I39" s="44">
        <v>0</v>
      </c>
      <c r="J39" s="45"/>
      <c r="K39" s="42"/>
    </row>
    <row r="40" spans="2:11" s="41" customFormat="1" ht="272.5" customHeight="1">
      <c r="B40" s="42">
        <v>6</v>
      </c>
      <c r="C40" s="137" t="s">
        <v>188</v>
      </c>
      <c r="D40" s="137"/>
      <c r="E40" s="137"/>
      <c r="F40" s="138" t="s">
        <v>16</v>
      </c>
      <c r="G40" s="138"/>
      <c r="H40" s="43" t="s">
        <v>17</v>
      </c>
      <c r="I40" s="44"/>
      <c r="J40" s="45"/>
      <c r="K40" s="42"/>
    </row>
    <row r="41" spans="2:11" s="41" customFormat="1" ht="192" customHeight="1">
      <c r="B41" s="42">
        <v>7</v>
      </c>
      <c r="C41" s="137" t="s">
        <v>189</v>
      </c>
      <c r="D41" s="137"/>
      <c r="E41" s="137"/>
      <c r="F41" s="138" t="s">
        <v>18</v>
      </c>
      <c r="G41" s="138"/>
      <c r="H41" s="43" t="s">
        <v>19</v>
      </c>
      <c r="I41" s="42"/>
      <c r="J41" s="45"/>
      <c r="K41" s="42"/>
    </row>
    <row r="42" spans="2:11" s="41" customFormat="1" ht="232.75" customHeight="1">
      <c r="B42" s="42">
        <v>8</v>
      </c>
      <c r="C42" s="137" t="s">
        <v>190</v>
      </c>
      <c r="D42" s="137"/>
      <c r="E42" s="137"/>
      <c r="F42" s="138" t="s">
        <v>182</v>
      </c>
      <c r="G42" s="138"/>
      <c r="H42" s="43" t="s">
        <v>21</v>
      </c>
      <c r="I42" s="42"/>
      <c r="J42" s="45"/>
      <c r="K42" s="42"/>
    </row>
    <row r="43" spans="2:11" s="41" customFormat="1" ht="292.5" customHeight="1">
      <c r="B43" s="42">
        <v>9</v>
      </c>
      <c r="C43" s="137" t="s">
        <v>191</v>
      </c>
      <c r="D43" s="137"/>
      <c r="E43" s="137"/>
      <c r="F43" s="138" t="s">
        <v>22</v>
      </c>
      <c r="G43" s="138"/>
      <c r="H43" s="43" t="s">
        <v>23</v>
      </c>
      <c r="I43" s="42"/>
      <c r="J43" s="45"/>
      <c r="K43" s="42"/>
    </row>
    <row r="44" spans="2:11" s="41" customFormat="1" ht="262.64999999999998" customHeight="1">
      <c r="B44" s="42">
        <v>10</v>
      </c>
      <c r="C44" s="137" t="s">
        <v>192</v>
      </c>
      <c r="D44" s="137"/>
      <c r="E44" s="137"/>
      <c r="F44" s="138" t="s">
        <v>24</v>
      </c>
      <c r="G44" s="138"/>
      <c r="H44" s="43" t="s">
        <v>23</v>
      </c>
      <c r="I44" s="42"/>
      <c r="J44" s="45"/>
      <c r="K44" s="42"/>
    </row>
    <row r="45" spans="2:11" s="41" customFormat="1" ht="249" customHeight="1">
      <c r="B45" s="42">
        <v>11</v>
      </c>
      <c r="C45" s="137" t="s">
        <v>193</v>
      </c>
      <c r="D45" s="137"/>
      <c r="E45" s="137"/>
      <c r="F45" s="138" t="s">
        <v>25</v>
      </c>
      <c r="G45" s="138"/>
      <c r="H45" s="43" t="s">
        <v>23</v>
      </c>
      <c r="I45" s="42"/>
      <c r="J45" s="45"/>
      <c r="K45" s="42"/>
    </row>
    <row r="46" spans="2:11" s="41" customFormat="1" ht="145.65" customHeight="1">
      <c r="B46" s="42">
        <v>12</v>
      </c>
      <c r="C46" s="137" t="s">
        <v>194</v>
      </c>
      <c r="D46" s="137"/>
      <c r="E46" s="137"/>
      <c r="F46" s="138" t="s">
        <v>26</v>
      </c>
      <c r="G46" s="138"/>
      <c r="H46" s="43" t="s">
        <v>23</v>
      </c>
      <c r="I46" s="42"/>
      <c r="J46" s="45"/>
      <c r="K46" s="42"/>
    </row>
    <row r="47" spans="2:11" s="41" customFormat="1" ht="282.64999999999998" customHeight="1">
      <c r="B47" s="42">
        <v>13</v>
      </c>
      <c r="C47" s="137" t="s">
        <v>195</v>
      </c>
      <c r="D47" s="137"/>
      <c r="E47" s="137"/>
      <c r="F47" s="138" t="s">
        <v>27</v>
      </c>
      <c r="G47" s="138"/>
      <c r="H47" s="43" t="s">
        <v>23</v>
      </c>
      <c r="I47" s="42"/>
      <c r="J47" s="45"/>
      <c r="K47" s="42"/>
    </row>
    <row r="48" spans="2:11" s="41" customFormat="1" ht="166.75" customHeight="1">
      <c r="B48" s="42">
        <v>14</v>
      </c>
      <c r="C48" s="137" t="s">
        <v>196</v>
      </c>
      <c r="D48" s="137"/>
      <c r="E48" s="137"/>
      <c r="F48" s="138" t="s">
        <v>28</v>
      </c>
      <c r="G48" s="138"/>
      <c r="H48" s="43" t="s">
        <v>23</v>
      </c>
      <c r="I48" s="42"/>
      <c r="J48" s="45"/>
      <c r="K48" s="42"/>
    </row>
    <row r="49" spans="2:11" s="41" customFormat="1" ht="270.64999999999998" customHeight="1">
      <c r="B49" s="42">
        <v>15</v>
      </c>
      <c r="C49" s="137" t="s">
        <v>197</v>
      </c>
      <c r="D49" s="137"/>
      <c r="E49" s="137"/>
      <c r="F49" s="138" t="s">
        <v>29</v>
      </c>
      <c r="G49" s="138"/>
      <c r="H49" s="42" t="s">
        <v>10</v>
      </c>
      <c r="I49" s="42"/>
      <c r="J49" s="45"/>
      <c r="K49" s="42"/>
    </row>
    <row r="50" spans="2:11" s="41" customFormat="1" ht="200.5" customHeight="1">
      <c r="B50" s="42">
        <v>16</v>
      </c>
      <c r="C50" s="137" t="s">
        <v>198</v>
      </c>
      <c r="D50" s="137"/>
      <c r="E50" s="137"/>
      <c r="F50" s="138" t="s">
        <v>30</v>
      </c>
      <c r="G50" s="138"/>
      <c r="H50" s="42"/>
      <c r="I50" s="42"/>
      <c r="J50" s="45"/>
      <c r="K50" s="42"/>
    </row>
    <row r="51" spans="2:11" s="41" customFormat="1" ht="52.75" customHeight="1">
      <c r="B51" s="42">
        <v>17</v>
      </c>
      <c r="C51" s="143" t="s">
        <v>126</v>
      </c>
      <c r="D51" s="143"/>
      <c r="E51" s="143"/>
      <c r="F51" s="138" t="s">
        <v>127</v>
      </c>
      <c r="G51" s="138"/>
      <c r="H51" s="46"/>
      <c r="I51" s="42"/>
      <c r="J51" s="45"/>
      <c r="K51" s="42"/>
    </row>
    <row r="52" spans="2:11" s="41" customFormat="1" ht="87" customHeight="1">
      <c r="B52" s="42">
        <v>18</v>
      </c>
      <c r="C52" s="137" t="s">
        <v>199</v>
      </c>
      <c r="D52" s="137"/>
      <c r="E52" s="137"/>
      <c r="F52" s="138" t="s">
        <v>31</v>
      </c>
      <c r="G52" s="138"/>
      <c r="H52" s="42" t="s">
        <v>10</v>
      </c>
      <c r="I52" s="42"/>
      <c r="J52" s="45"/>
      <c r="K52" s="42"/>
    </row>
    <row r="53" spans="2:11" s="41" customFormat="1" ht="163.4" customHeight="1">
      <c r="B53" s="42">
        <v>19</v>
      </c>
      <c r="C53" s="137" t="s">
        <v>200</v>
      </c>
      <c r="D53" s="137"/>
      <c r="E53" s="137"/>
      <c r="F53" s="138" t="s">
        <v>32</v>
      </c>
      <c r="G53" s="138"/>
      <c r="H53" s="42" t="s">
        <v>10</v>
      </c>
      <c r="I53" s="44"/>
      <c r="J53" s="45"/>
      <c r="K53" s="32"/>
    </row>
    <row r="54" spans="2:11" s="41" customFormat="1" ht="122.4" customHeight="1">
      <c r="B54" s="42">
        <v>20</v>
      </c>
      <c r="C54" s="137" t="s">
        <v>201</v>
      </c>
      <c r="D54" s="137"/>
      <c r="E54" s="137"/>
      <c r="F54" s="138" t="s">
        <v>33</v>
      </c>
      <c r="G54" s="138"/>
      <c r="H54" s="42" t="s">
        <v>10</v>
      </c>
      <c r="I54" s="44">
        <v>0</v>
      </c>
      <c r="J54" s="45"/>
      <c r="K54" s="42"/>
    </row>
    <row r="55" spans="2:11" s="41" customFormat="1" ht="103.75" customHeight="1">
      <c r="B55" s="42">
        <v>21</v>
      </c>
      <c r="C55" s="137" t="s">
        <v>202</v>
      </c>
      <c r="D55" s="137"/>
      <c r="E55" s="137"/>
      <c r="F55" s="138" t="s">
        <v>34</v>
      </c>
      <c r="G55" s="138"/>
      <c r="H55" s="42" t="s">
        <v>10</v>
      </c>
      <c r="I55" s="44">
        <f>+J106</f>
        <v>0</v>
      </c>
      <c r="J55" s="45"/>
      <c r="K55" s="42"/>
    </row>
    <row r="56" spans="2:11" s="41" customFormat="1" ht="214.75" customHeight="1">
      <c r="B56" s="42">
        <v>22</v>
      </c>
      <c r="C56" s="137" t="s">
        <v>203</v>
      </c>
      <c r="D56" s="137"/>
      <c r="E56" s="137"/>
      <c r="F56" s="138" t="s">
        <v>35</v>
      </c>
      <c r="G56" s="138"/>
      <c r="H56" s="42" t="s">
        <v>10</v>
      </c>
      <c r="I56" s="44">
        <f>+J97</f>
        <v>0</v>
      </c>
      <c r="J56" s="45"/>
      <c r="K56" s="42"/>
    </row>
    <row r="57" spans="2:11" s="41" customFormat="1" ht="32.15" customHeight="1">
      <c r="B57" s="42">
        <v>23</v>
      </c>
      <c r="C57" s="143" t="s">
        <v>128</v>
      </c>
      <c r="D57" s="143"/>
      <c r="E57" s="143"/>
      <c r="F57" s="138"/>
      <c r="G57" s="138"/>
      <c r="H57" s="35"/>
      <c r="I57" s="42"/>
      <c r="J57" s="45"/>
      <c r="K57" s="42"/>
    </row>
    <row r="58" spans="2:11" s="41" customFormat="1" ht="64.400000000000006" customHeight="1">
      <c r="B58" s="42">
        <v>24</v>
      </c>
      <c r="C58" s="137" t="s">
        <v>204</v>
      </c>
      <c r="D58" s="137"/>
      <c r="E58" s="137"/>
      <c r="F58" s="138" t="s">
        <v>36</v>
      </c>
      <c r="G58" s="138"/>
      <c r="H58" s="42"/>
      <c r="I58" s="42"/>
      <c r="J58" s="45"/>
      <c r="K58" s="33"/>
    </row>
    <row r="59" spans="2:11" s="41" customFormat="1" ht="102.65" customHeight="1">
      <c r="B59" s="42">
        <v>25</v>
      </c>
      <c r="C59" s="137" t="s">
        <v>205</v>
      </c>
      <c r="D59" s="137"/>
      <c r="E59" s="137"/>
      <c r="F59" s="138" t="s">
        <v>37</v>
      </c>
      <c r="G59" s="138"/>
      <c r="H59" s="43" t="s">
        <v>23</v>
      </c>
      <c r="I59" s="44"/>
      <c r="J59" s="45"/>
      <c r="K59" s="32"/>
    </row>
    <row r="60" spans="2:11" s="41" customFormat="1" ht="216.65" customHeight="1">
      <c r="B60" s="42">
        <v>26</v>
      </c>
      <c r="C60" s="137" t="s">
        <v>206</v>
      </c>
      <c r="D60" s="137"/>
      <c r="E60" s="137"/>
      <c r="F60" s="138" t="s">
        <v>38</v>
      </c>
      <c r="G60" s="138"/>
      <c r="H60" s="43" t="s">
        <v>23</v>
      </c>
      <c r="I60" s="44">
        <v>0</v>
      </c>
      <c r="J60" s="45"/>
      <c r="K60" s="42"/>
    </row>
    <row r="61" spans="2:11" s="41" customFormat="1" ht="180.65" customHeight="1">
      <c r="B61" s="42">
        <v>27</v>
      </c>
      <c r="C61" s="137" t="s">
        <v>207</v>
      </c>
      <c r="D61" s="137"/>
      <c r="E61" s="137"/>
      <c r="F61" s="138" t="s">
        <v>39</v>
      </c>
      <c r="G61" s="138"/>
      <c r="H61" s="43" t="s">
        <v>23</v>
      </c>
      <c r="I61" s="42">
        <v>0</v>
      </c>
      <c r="J61" s="45"/>
      <c r="K61" s="42"/>
    </row>
    <row r="62" spans="2:11" s="41" customFormat="1" ht="153" customHeight="1">
      <c r="B62" s="42">
        <v>28</v>
      </c>
      <c r="C62" s="137" t="s">
        <v>40</v>
      </c>
      <c r="D62" s="137"/>
      <c r="E62" s="137"/>
      <c r="F62" s="138" t="s">
        <v>41</v>
      </c>
      <c r="G62" s="138"/>
      <c r="H62" s="43" t="s">
        <v>10</v>
      </c>
      <c r="I62" s="42"/>
      <c r="J62" s="45"/>
      <c r="K62" s="42"/>
    </row>
    <row r="63" spans="2:11" s="41" customFormat="1" ht="111.65" customHeight="1">
      <c r="B63" s="42">
        <v>29</v>
      </c>
      <c r="C63" s="137" t="s">
        <v>208</v>
      </c>
      <c r="D63" s="137"/>
      <c r="E63" s="137"/>
      <c r="F63" s="138" t="s">
        <v>42</v>
      </c>
      <c r="G63" s="138"/>
      <c r="H63" s="43" t="s">
        <v>10</v>
      </c>
      <c r="I63" s="44"/>
      <c r="J63" s="45"/>
      <c r="K63" s="42"/>
    </row>
    <row r="64" spans="2:11" s="41" customFormat="1" ht="241.75" customHeight="1">
      <c r="B64" s="42">
        <v>30</v>
      </c>
      <c r="C64" s="137" t="s">
        <v>209</v>
      </c>
      <c r="D64" s="137"/>
      <c r="E64" s="137"/>
      <c r="F64" s="138" t="s">
        <v>43</v>
      </c>
      <c r="G64" s="138"/>
      <c r="H64" s="43" t="s">
        <v>23</v>
      </c>
      <c r="I64" s="44"/>
      <c r="J64" s="45"/>
      <c r="K64" s="42"/>
    </row>
    <row r="65" spans="2:11" s="41" customFormat="1" ht="249" customHeight="1">
      <c r="B65" s="42">
        <v>31</v>
      </c>
      <c r="C65" s="137" t="s">
        <v>129</v>
      </c>
      <c r="D65" s="137"/>
      <c r="E65" s="137"/>
      <c r="F65" s="138" t="s">
        <v>44</v>
      </c>
      <c r="G65" s="138"/>
      <c r="H65" s="43" t="s">
        <v>45</v>
      </c>
      <c r="I65" s="44"/>
      <c r="J65" s="45"/>
      <c r="K65" s="42"/>
    </row>
    <row r="66" spans="2:11" s="41" customFormat="1" ht="138" customHeight="1">
      <c r="B66" s="42">
        <v>32</v>
      </c>
      <c r="C66" s="137" t="s">
        <v>210</v>
      </c>
      <c r="D66" s="137"/>
      <c r="E66" s="137"/>
      <c r="F66" s="138" t="s">
        <v>46</v>
      </c>
      <c r="G66" s="138"/>
      <c r="H66" s="43" t="s">
        <v>47</v>
      </c>
      <c r="I66" s="44"/>
      <c r="J66" s="45"/>
      <c r="K66" s="42"/>
    </row>
    <row r="67" spans="2:11" s="41" customFormat="1" ht="166.75" customHeight="1">
      <c r="B67" s="42">
        <v>33</v>
      </c>
      <c r="C67" s="137" t="s">
        <v>211</v>
      </c>
      <c r="D67" s="137"/>
      <c r="E67" s="137"/>
      <c r="F67" s="138" t="s">
        <v>48</v>
      </c>
      <c r="G67" s="138"/>
      <c r="H67" s="43" t="s">
        <v>45</v>
      </c>
      <c r="I67" s="44"/>
      <c r="J67" s="45"/>
      <c r="K67" s="42"/>
    </row>
    <row r="68" spans="2:11" s="41" customFormat="1" ht="165" customHeight="1">
      <c r="B68" s="42">
        <v>34</v>
      </c>
      <c r="C68" s="137" t="s">
        <v>212</v>
      </c>
      <c r="D68" s="137"/>
      <c r="E68" s="137"/>
      <c r="F68" s="138" t="s">
        <v>49</v>
      </c>
      <c r="G68" s="138"/>
      <c r="H68" s="43" t="s">
        <v>21</v>
      </c>
      <c r="I68" s="42"/>
      <c r="J68" s="45"/>
      <c r="K68" s="42"/>
    </row>
    <row r="69" spans="2:11" s="41" customFormat="1" ht="409.5" customHeight="1">
      <c r="B69" s="42">
        <v>35</v>
      </c>
      <c r="C69" s="137" t="s">
        <v>213</v>
      </c>
      <c r="D69" s="137"/>
      <c r="E69" s="137"/>
      <c r="F69" s="138" t="s">
        <v>50</v>
      </c>
      <c r="G69" s="138"/>
      <c r="H69" s="43" t="s">
        <v>17</v>
      </c>
      <c r="I69" s="42"/>
      <c r="J69" s="45"/>
      <c r="K69" s="42"/>
    </row>
    <row r="70" spans="2:11" s="41" customFormat="1" ht="201" customHeight="1">
      <c r="B70" s="42">
        <v>36</v>
      </c>
      <c r="C70" s="137" t="s">
        <v>214</v>
      </c>
      <c r="D70" s="137"/>
      <c r="E70" s="137"/>
      <c r="F70" s="138" t="s">
        <v>51</v>
      </c>
      <c r="G70" s="138"/>
      <c r="H70" s="42" t="s">
        <v>14</v>
      </c>
      <c r="I70" s="42"/>
      <c r="J70" s="45"/>
      <c r="K70" s="42"/>
    </row>
    <row r="71" spans="2:11" s="41" customFormat="1" ht="201" customHeight="1">
      <c r="B71" s="42">
        <v>37</v>
      </c>
      <c r="C71" s="137" t="s">
        <v>215</v>
      </c>
      <c r="D71" s="137"/>
      <c r="E71" s="137"/>
      <c r="F71" s="138" t="s">
        <v>52</v>
      </c>
      <c r="G71" s="138"/>
      <c r="H71" s="42" t="s">
        <v>14</v>
      </c>
      <c r="I71" s="42"/>
      <c r="J71" s="45"/>
      <c r="K71" s="42"/>
    </row>
    <row r="72" spans="2:11" s="41" customFormat="1" ht="141" customHeight="1">
      <c r="B72" s="42">
        <v>38</v>
      </c>
      <c r="C72" s="137" t="s">
        <v>53</v>
      </c>
      <c r="D72" s="137"/>
      <c r="E72" s="137"/>
      <c r="F72" s="144" t="s">
        <v>54</v>
      </c>
      <c r="G72" s="144"/>
      <c r="H72" s="42" t="s">
        <v>14</v>
      </c>
      <c r="I72" s="39"/>
      <c r="J72" s="45"/>
      <c r="K72" s="42"/>
    </row>
    <row r="73" spans="2:11" s="41" customFormat="1" ht="228.65" customHeight="1">
      <c r="B73" s="42">
        <v>39</v>
      </c>
      <c r="C73" s="137" t="s">
        <v>55</v>
      </c>
      <c r="D73" s="137"/>
      <c r="E73" s="137"/>
      <c r="F73" s="144" t="s">
        <v>56</v>
      </c>
      <c r="G73" s="144"/>
      <c r="H73" s="42" t="s">
        <v>14</v>
      </c>
      <c r="I73" s="39"/>
      <c r="J73" s="45"/>
      <c r="K73" s="42"/>
    </row>
    <row r="74" spans="2:11" s="41" customFormat="1" ht="228.65" customHeight="1">
      <c r="B74" s="42">
        <v>40</v>
      </c>
      <c r="C74" s="145" t="s">
        <v>130</v>
      </c>
      <c r="D74" s="145"/>
      <c r="E74" s="145"/>
      <c r="F74" s="144" t="s">
        <v>58</v>
      </c>
      <c r="G74" s="144"/>
      <c r="H74" s="42" t="s">
        <v>59</v>
      </c>
      <c r="I74" s="39"/>
      <c r="J74" s="45"/>
      <c r="K74" s="42"/>
    </row>
    <row r="75" spans="2:11" s="41" customFormat="1" ht="228.65" customHeight="1">
      <c r="B75" s="42">
        <v>41</v>
      </c>
      <c r="C75" s="137" t="s">
        <v>60</v>
      </c>
      <c r="D75" s="137"/>
      <c r="E75" s="137"/>
      <c r="F75" s="138" t="s">
        <v>61</v>
      </c>
      <c r="G75" s="138"/>
      <c r="H75" s="32" t="s">
        <v>62</v>
      </c>
      <c r="I75" s="42"/>
      <c r="J75" s="45"/>
      <c r="K75" s="42"/>
    </row>
    <row r="76" spans="2:11" s="41" customFormat="1" ht="201" customHeight="1">
      <c r="B76" s="42">
        <v>42</v>
      </c>
      <c r="C76" s="145" t="s">
        <v>63</v>
      </c>
      <c r="D76" s="145"/>
      <c r="E76" s="145"/>
      <c r="F76" s="138" t="s">
        <v>64</v>
      </c>
      <c r="G76" s="138"/>
      <c r="H76" s="32" t="s">
        <v>62</v>
      </c>
      <c r="I76" s="42"/>
      <c r="J76" s="45"/>
      <c r="K76" s="42"/>
    </row>
    <row r="77" spans="2:11" s="41" customFormat="1" ht="145.65" customHeight="1">
      <c r="B77" s="42">
        <v>43</v>
      </c>
      <c r="C77" s="137" t="s">
        <v>131</v>
      </c>
      <c r="D77" s="137"/>
      <c r="E77" s="137"/>
      <c r="F77" s="138" t="s">
        <v>64</v>
      </c>
      <c r="G77" s="138"/>
      <c r="H77" s="32" t="s">
        <v>23</v>
      </c>
      <c r="I77" s="42"/>
      <c r="J77" s="45"/>
      <c r="K77" s="42"/>
    </row>
    <row r="78" spans="2:11" s="41" customFormat="1" ht="161.5" customHeight="1">
      <c r="B78" s="42">
        <v>44</v>
      </c>
      <c r="C78" s="137" t="s">
        <v>132</v>
      </c>
      <c r="D78" s="137"/>
      <c r="E78" s="137"/>
      <c r="F78" s="138" t="s">
        <v>67</v>
      </c>
      <c r="G78" s="138"/>
      <c r="H78" s="32" t="s">
        <v>14</v>
      </c>
      <c r="I78" s="42"/>
      <c r="J78" s="45"/>
      <c r="K78" s="42"/>
    </row>
    <row r="79" spans="2:11" s="41" customFormat="1" ht="161.5" customHeight="1">
      <c r="B79" s="42">
        <v>45</v>
      </c>
      <c r="C79" s="137" t="s">
        <v>72</v>
      </c>
      <c r="D79" s="137"/>
      <c r="E79" s="137"/>
      <c r="F79" s="138" t="s">
        <v>73</v>
      </c>
      <c r="G79" s="138"/>
      <c r="H79" s="32" t="s">
        <v>68</v>
      </c>
      <c r="I79" s="44">
        <f>+J111</f>
        <v>0</v>
      </c>
      <c r="J79" s="45"/>
      <c r="K79" s="42"/>
    </row>
    <row r="80" spans="2:11" s="41" customFormat="1" ht="136.4" customHeight="1">
      <c r="B80" s="42">
        <v>46</v>
      </c>
      <c r="C80" s="137" t="s">
        <v>133</v>
      </c>
      <c r="D80" s="137"/>
      <c r="E80" s="137"/>
      <c r="F80" s="138" t="s">
        <v>93</v>
      </c>
      <c r="G80" s="138"/>
      <c r="H80" s="32" t="s">
        <v>14</v>
      </c>
      <c r="I80" s="44">
        <f>+J103</f>
        <v>0</v>
      </c>
      <c r="J80" s="45"/>
      <c r="K80" s="42"/>
    </row>
    <row r="81" spans="2:11" s="41" customFormat="1" ht="168" customHeight="1">
      <c r="B81" s="42">
        <v>47</v>
      </c>
      <c r="C81" s="137" t="s">
        <v>76</v>
      </c>
      <c r="D81" s="137"/>
      <c r="E81" s="137"/>
      <c r="F81" s="138" t="s">
        <v>77</v>
      </c>
      <c r="G81" s="138"/>
      <c r="H81" s="32" t="s">
        <v>59</v>
      </c>
      <c r="I81" s="44"/>
      <c r="J81" s="45"/>
      <c r="K81" s="42">
        <v>0</v>
      </c>
    </row>
    <row r="82" spans="2:11" s="41" customFormat="1" ht="176.4" customHeight="1">
      <c r="B82" s="42">
        <v>48</v>
      </c>
      <c r="C82" s="137" t="s">
        <v>134</v>
      </c>
      <c r="D82" s="137"/>
      <c r="E82" s="137"/>
      <c r="F82" s="146" t="s">
        <v>70</v>
      </c>
      <c r="G82" s="147"/>
      <c r="H82" s="31" t="s">
        <v>135</v>
      </c>
      <c r="I82" s="47"/>
      <c r="J82" s="47"/>
      <c r="K82" s="47"/>
    </row>
    <row r="83" spans="2:11" s="41" customFormat="1" ht="162.65" customHeight="1">
      <c r="B83" s="42">
        <v>49</v>
      </c>
      <c r="C83" s="145" t="s">
        <v>74</v>
      </c>
      <c r="D83" s="145"/>
      <c r="E83" s="145"/>
      <c r="F83" s="146" t="s">
        <v>136</v>
      </c>
      <c r="G83" s="147"/>
      <c r="H83" s="31" t="s">
        <v>12</v>
      </c>
      <c r="I83" s="31"/>
      <c r="J83" s="31"/>
      <c r="K83" s="31"/>
    </row>
    <row r="84" spans="2:11" s="41" customFormat="1" ht="196.4" customHeight="1">
      <c r="B84" s="42">
        <v>50</v>
      </c>
      <c r="C84" s="145" t="s">
        <v>82</v>
      </c>
      <c r="D84" s="145"/>
      <c r="E84" s="145"/>
      <c r="F84" s="146" t="s">
        <v>95</v>
      </c>
      <c r="G84" s="147"/>
      <c r="H84" s="31" t="s">
        <v>135</v>
      </c>
      <c r="I84" s="31"/>
      <c r="J84" s="31"/>
      <c r="K84" s="31"/>
    </row>
    <row r="85" spans="2:11" s="41" customFormat="1" ht="23">
      <c r="B85" s="149" t="s">
        <v>137</v>
      </c>
      <c r="C85" s="150"/>
      <c r="D85" s="151"/>
      <c r="E85" s="48" t="s">
        <v>138</v>
      </c>
      <c r="F85" s="48"/>
      <c r="G85" s="48" t="s">
        <v>139</v>
      </c>
      <c r="H85" s="48" t="s">
        <v>140</v>
      </c>
      <c r="I85" s="46" t="s">
        <v>141</v>
      </c>
      <c r="J85" s="48" t="s">
        <v>4</v>
      </c>
      <c r="K85" s="48" t="s">
        <v>3</v>
      </c>
    </row>
    <row r="86" spans="2:11" s="41" customFormat="1" ht="23">
      <c r="B86" s="46"/>
      <c r="C86" s="46"/>
      <c r="D86" s="46"/>
      <c r="E86" s="48"/>
      <c r="F86" s="48"/>
      <c r="G86" s="48"/>
      <c r="H86" s="48"/>
      <c r="I86" s="46"/>
      <c r="J86" s="48"/>
      <c r="K86" s="48"/>
    </row>
    <row r="87" spans="2:11" s="41" customFormat="1" ht="14.4" customHeight="1">
      <c r="B87" s="49"/>
      <c r="C87" s="46"/>
      <c r="D87" s="46"/>
      <c r="E87" s="48"/>
      <c r="F87" s="48"/>
      <c r="G87" s="48"/>
      <c r="H87" s="48"/>
      <c r="I87" s="46"/>
      <c r="J87" s="48"/>
      <c r="K87" s="48"/>
    </row>
    <row r="88" spans="2:11" s="41" customFormat="1" ht="23">
      <c r="B88" s="143" t="s">
        <v>142</v>
      </c>
      <c r="C88" s="143"/>
      <c r="D88" s="143"/>
      <c r="E88" s="143"/>
      <c r="F88" s="50"/>
      <c r="G88" s="50"/>
      <c r="H88" s="50"/>
      <c r="I88" s="43"/>
      <c r="J88" s="49"/>
      <c r="K88" s="48"/>
    </row>
    <row r="89" spans="2:11" s="41" customFormat="1" ht="23">
      <c r="B89" s="148" t="s">
        <v>120</v>
      </c>
      <c r="C89" s="148"/>
      <c r="D89" s="148"/>
      <c r="E89" s="46">
        <v>0</v>
      </c>
      <c r="F89" s="50"/>
      <c r="G89" s="43"/>
      <c r="H89" s="43"/>
      <c r="I89" s="51"/>
      <c r="J89" s="52">
        <f>I89*H89*G89*E89</f>
        <v>0</v>
      </c>
      <c r="K89" s="48"/>
    </row>
    <row r="90" spans="2:11" s="41" customFormat="1" ht="23">
      <c r="B90" s="152" t="s">
        <v>143</v>
      </c>
      <c r="C90" s="152"/>
      <c r="D90" s="152"/>
      <c r="E90" s="40"/>
      <c r="F90" s="50"/>
      <c r="G90" s="50"/>
      <c r="H90" s="50"/>
      <c r="I90" s="51"/>
      <c r="J90" s="52">
        <f>SUM(J89:J89)</f>
        <v>0</v>
      </c>
      <c r="K90" s="43" t="s">
        <v>17</v>
      </c>
    </row>
    <row r="91" spans="2:11" s="41" customFormat="1" ht="23">
      <c r="B91" s="43"/>
      <c r="C91" s="53"/>
      <c r="D91" s="43"/>
      <c r="E91" s="40"/>
      <c r="F91" s="50"/>
      <c r="G91" s="50"/>
      <c r="H91" s="50"/>
      <c r="I91" s="51"/>
      <c r="J91" s="43"/>
      <c r="K91" s="43"/>
    </row>
    <row r="92" spans="2:11" s="41" customFormat="1">
      <c r="B92" s="33"/>
      <c r="C92" s="32"/>
      <c r="D92" s="32"/>
      <c r="E92" s="34"/>
      <c r="F92" s="34"/>
      <c r="G92" s="34"/>
      <c r="H92" s="34"/>
      <c r="I92" s="32"/>
      <c r="J92" s="34"/>
      <c r="K92" s="33"/>
    </row>
    <row r="93" spans="2:11" s="41" customFormat="1">
      <c r="B93" s="155" t="s">
        <v>340</v>
      </c>
      <c r="C93" s="155"/>
      <c r="D93" s="155"/>
      <c r="E93" s="54"/>
      <c r="F93" s="54"/>
      <c r="G93" s="34"/>
      <c r="H93" s="34"/>
      <c r="I93" s="32"/>
      <c r="J93" s="34"/>
      <c r="K93" s="33"/>
    </row>
    <row r="94" spans="2:11" s="41" customFormat="1">
      <c r="B94" s="154" t="s">
        <v>144</v>
      </c>
      <c r="C94" s="154"/>
      <c r="D94" s="154"/>
      <c r="E94" s="55"/>
      <c r="F94" s="55"/>
      <c r="G94" s="34"/>
      <c r="H94" s="34"/>
      <c r="I94" s="32"/>
      <c r="J94" s="56">
        <f>+J21</f>
        <v>0</v>
      </c>
      <c r="K94" s="33"/>
    </row>
    <row r="95" spans="2:11" s="41" customFormat="1">
      <c r="B95" s="154" t="s">
        <v>145</v>
      </c>
      <c r="C95" s="154"/>
      <c r="D95" s="154"/>
      <c r="E95" s="55"/>
      <c r="F95" s="55"/>
      <c r="G95" s="34"/>
      <c r="H95" s="34"/>
      <c r="I95" s="32"/>
      <c r="J95" s="56">
        <v>0</v>
      </c>
      <c r="K95" s="33"/>
    </row>
    <row r="96" spans="2:11" s="41" customFormat="1">
      <c r="B96" s="153" t="s">
        <v>143</v>
      </c>
      <c r="C96" s="153"/>
      <c r="D96" s="153"/>
      <c r="E96" s="55"/>
      <c r="F96" s="55"/>
      <c r="G96" s="34"/>
      <c r="H96" s="34"/>
      <c r="I96" s="32"/>
      <c r="J96" s="56">
        <f>SUM(J94:J95)</f>
        <v>0</v>
      </c>
      <c r="K96" s="32"/>
    </row>
    <row r="97" spans="1:30" s="41" customFormat="1">
      <c r="B97" s="153" t="s">
        <v>143</v>
      </c>
      <c r="C97" s="153"/>
      <c r="D97" s="153"/>
      <c r="E97" s="55"/>
      <c r="F97" s="55"/>
      <c r="G97" s="34"/>
      <c r="H97" s="34"/>
      <c r="I97" s="32"/>
      <c r="J97" s="56">
        <f>ROUND(J96,0)</f>
        <v>0</v>
      </c>
      <c r="K97" s="32" t="s">
        <v>10</v>
      </c>
    </row>
    <row r="98" spans="1:30" s="41" customFormat="1">
      <c r="B98" s="155"/>
      <c r="C98" s="155"/>
      <c r="D98" s="155"/>
      <c r="E98" s="24"/>
      <c r="F98" s="34"/>
      <c r="G98" s="34"/>
      <c r="H98" s="34"/>
      <c r="I98" s="39"/>
      <c r="J98" s="32"/>
      <c r="K98" s="32"/>
    </row>
    <row r="99" spans="1:30" s="41" customFormat="1">
      <c r="B99" s="155" t="s">
        <v>309</v>
      </c>
      <c r="C99" s="155"/>
      <c r="D99" s="155"/>
      <c r="E99" s="54"/>
      <c r="F99" s="54"/>
      <c r="G99" s="34"/>
      <c r="H99" s="34"/>
      <c r="I99" s="32"/>
      <c r="J99" s="34"/>
      <c r="K99" s="33"/>
    </row>
    <row r="100" spans="1:30" s="41" customFormat="1">
      <c r="B100" s="154" t="s">
        <v>144</v>
      </c>
      <c r="C100" s="154"/>
      <c r="D100" s="154"/>
      <c r="E100" s="55"/>
      <c r="F100" s="55"/>
      <c r="G100" s="34"/>
      <c r="H100" s="34"/>
      <c r="I100" s="32"/>
      <c r="J100" s="56">
        <f>+J22</f>
        <v>0</v>
      </c>
      <c r="K100" s="33"/>
    </row>
    <row r="101" spans="1:30" s="41" customFormat="1">
      <c r="B101" s="154" t="s">
        <v>145</v>
      </c>
      <c r="C101" s="154"/>
      <c r="D101" s="154"/>
      <c r="E101" s="55"/>
      <c r="F101" s="55"/>
      <c r="G101" s="34"/>
      <c r="H101" s="34"/>
      <c r="I101" s="32"/>
      <c r="J101" s="56">
        <f>+J100*0.1</f>
        <v>0</v>
      </c>
      <c r="K101" s="33"/>
    </row>
    <row r="102" spans="1:30" s="41" customFormat="1">
      <c r="B102" s="153" t="s">
        <v>143</v>
      </c>
      <c r="C102" s="153"/>
      <c r="D102" s="153"/>
      <c r="E102" s="55"/>
      <c r="F102" s="55"/>
      <c r="G102" s="34"/>
      <c r="H102" s="34"/>
      <c r="I102" s="32"/>
      <c r="J102" s="56">
        <f>SUM(J100:J101)</f>
        <v>0</v>
      </c>
      <c r="K102" s="32"/>
    </row>
    <row r="103" spans="1:30" s="41" customFormat="1">
      <c r="B103" s="153" t="s">
        <v>143</v>
      </c>
      <c r="C103" s="153"/>
      <c r="D103" s="153"/>
      <c r="E103" s="55"/>
      <c r="F103" s="55"/>
      <c r="G103" s="34"/>
      <c r="H103" s="34"/>
      <c r="I103" s="32"/>
      <c r="J103" s="56">
        <f>ROUND(J102,0)</f>
        <v>0</v>
      </c>
      <c r="K103" s="32" t="s">
        <v>21</v>
      </c>
    </row>
    <row r="104" spans="1:30" s="41" customFormat="1">
      <c r="B104" s="154"/>
      <c r="C104" s="154"/>
      <c r="D104" s="154"/>
      <c r="E104" s="24"/>
      <c r="F104" s="24"/>
      <c r="G104" s="34"/>
      <c r="H104" s="34"/>
      <c r="I104" s="32"/>
      <c r="J104" s="56"/>
    </row>
    <row r="105" spans="1:30" s="41" customFormat="1">
      <c r="B105" s="154"/>
      <c r="C105" s="154"/>
      <c r="D105" s="154"/>
      <c r="E105" s="24"/>
      <c r="F105" s="24"/>
      <c r="G105" s="141"/>
      <c r="H105" s="141"/>
      <c r="I105" s="141"/>
      <c r="J105" s="56"/>
      <c r="K105" s="33"/>
    </row>
    <row r="106" spans="1:30" s="41" customFormat="1">
      <c r="B106" s="154"/>
      <c r="C106" s="154"/>
      <c r="D106" s="154"/>
      <c r="E106" s="54"/>
      <c r="F106" s="54"/>
      <c r="G106" s="54"/>
      <c r="H106" s="34"/>
      <c r="I106" s="32"/>
      <c r="J106" s="56"/>
      <c r="K106" s="33"/>
    </row>
    <row r="107" spans="1:30">
      <c r="B107" s="33"/>
      <c r="C107" s="32"/>
      <c r="D107" s="32"/>
      <c r="E107" s="34"/>
      <c r="F107" s="34"/>
      <c r="G107" s="34"/>
      <c r="H107" s="34"/>
      <c r="I107" s="32"/>
      <c r="J107" s="34"/>
      <c r="K107" s="34"/>
    </row>
    <row r="108" spans="1:30">
      <c r="B108" s="155"/>
      <c r="C108" s="155"/>
      <c r="D108" s="155"/>
      <c r="E108" s="24"/>
      <c r="F108" s="24"/>
      <c r="G108" s="34"/>
      <c r="H108" s="34"/>
      <c r="I108" s="32"/>
      <c r="J108" s="34"/>
      <c r="K108" s="34"/>
    </row>
    <row r="109" spans="1:30">
      <c r="B109" s="154"/>
      <c r="C109" s="154"/>
      <c r="D109" s="154"/>
      <c r="E109" s="24"/>
      <c r="F109" s="24"/>
      <c r="G109" s="141"/>
      <c r="H109" s="141"/>
      <c r="I109" s="141"/>
      <c r="J109" s="56"/>
      <c r="K109" s="32"/>
    </row>
    <row r="110" spans="1:30" s="34" customFormat="1">
      <c r="A110" s="58"/>
      <c r="B110" s="33"/>
      <c r="C110" s="32"/>
      <c r="D110" s="32"/>
      <c r="I110" s="32"/>
      <c r="J110" s="56"/>
      <c r="L110" s="23"/>
      <c r="M110" s="23"/>
      <c r="N110" s="23"/>
      <c r="O110" s="23"/>
      <c r="P110" s="23"/>
      <c r="Q110" s="23"/>
      <c r="R110" s="23"/>
      <c r="S110" s="23"/>
      <c r="T110" s="23"/>
      <c r="U110" s="23"/>
      <c r="V110" s="23"/>
      <c r="W110" s="23"/>
      <c r="X110" s="23"/>
      <c r="Y110" s="23"/>
      <c r="Z110" s="23"/>
      <c r="AA110" s="23"/>
      <c r="AB110" s="23"/>
      <c r="AC110" s="23"/>
      <c r="AD110" s="23"/>
    </row>
    <row r="111" spans="1:30" s="34" customFormat="1">
      <c r="A111" s="58"/>
      <c r="B111" s="33"/>
      <c r="C111" s="32"/>
      <c r="D111" s="32"/>
      <c r="I111" s="32"/>
      <c r="J111" s="56"/>
      <c r="K111" s="32"/>
      <c r="L111" s="23"/>
      <c r="M111" s="23"/>
      <c r="N111" s="23"/>
      <c r="O111" s="23"/>
      <c r="P111" s="23"/>
      <c r="Q111" s="23"/>
      <c r="R111" s="23"/>
      <c r="S111" s="23"/>
      <c r="T111" s="23"/>
      <c r="U111" s="23"/>
      <c r="V111" s="23"/>
      <c r="W111" s="23"/>
      <c r="X111" s="23"/>
      <c r="Y111" s="23"/>
      <c r="Z111" s="23"/>
      <c r="AA111" s="23"/>
      <c r="AB111" s="23"/>
      <c r="AC111" s="23"/>
      <c r="AD111" s="23"/>
    </row>
    <row r="112" spans="1:30">
      <c r="J112" s="56"/>
    </row>
  </sheetData>
  <mergeCells count="137">
    <mergeCell ref="B109:D109"/>
    <mergeCell ref="G109:I109"/>
    <mergeCell ref="B103:D103"/>
    <mergeCell ref="B104:D104"/>
    <mergeCell ref="B105:D105"/>
    <mergeCell ref="G105:I105"/>
    <mergeCell ref="B106:D106"/>
    <mergeCell ref="B108:D108"/>
    <mergeCell ref="B97:D97"/>
    <mergeCell ref="B98:D98"/>
    <mergeCell ref="B99:D99"/>
    <mergeCell ref="B100:D100"/>
    <mergeCell ref="B101:D101"/>
    <mergeCell ref="B102:D102"/>
    <mergeCell ref="B89:D89"/>
    <mergeCell ref="B90:D90"/>
    <mergeCell ref="B93:D93"/>
    <mergeCell ref="B94:D94"/>
    <mergeCell ref="B95:D95"/>
    <mergeCell ref="B96:D96"/>
    <mergeCell ref="C83:E83"/>
    <mergeCell ref="F83:G83"/>
    <mergeCell ref="C84:E84"/>
    <mergeCell ref="F84:G84"/>
    <mergeCell ref="B85:D85"/>
    <mergeCell ref="B88:E88"/>
    <mergeCell ref="C80:E80"/>
    <mergeCell ref="F80:G80"/>
    <mergeCell ref="C81:E81"/>
    <mergeCell ref="F81:G81"/>
    <mergeCell ref="C82:E82"/>
    <mergeCell ref="F82:G82"/>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8:E38"/>
    <mergeCell ref="F38:G38"/>
    <mergeCell ref="C39:E39"/>
    <mergeCell ref="F39:G39"/>
    <mergeCell ref="C40:E40"/>
    <mergeCell ref="F40:G40"/>
    <mergeCell ref="C35:E35"/>
    <mergeCell ref="F35:G35"/>
    <mergeCell ref="C36:E36"/>
    <mergeCell ref="F36:G36"/>
    <mergeCell ref="C37:E37"/>
    <mergeCell ref="F37:G37"/>
    <mergeCell ref="B15:K15"/>
    <mergeCell ref="C25:D25"/>
    <mergeCell ref="C26:D26"/>
    <mergeCell ref="C27:D27"/>
    <mergeCell ref="B32:J32"/>
    <mergeCell ref="C34:E34"/>
    <mergeCell ref="F34:G34"/>
    <mergeCell ref="E9:K9"/>
    <mergeCell ref="B13:B14"/>
    <mergeCell ref="C13:C14"/>
    <mergeCell ref="D13:D14"/>
    <mergeCell ref="E13:E14"/>
    <mergeCell ref="G13:I13"/>
    <mergeCell ref="J13:J14"/>
    <mergeCell ref="K13:K14"/>
  </mergeCells>
  <pageMargins left="0.7" right="0.7" top="0.75" bottom="0.75" header="0.3" footer="0.3"/>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ACC247-1B94-4C1F-9B97-71403A3E4E2E}">
  <sheetPr>
    <tabColor rgb="FFFFFF00"/>
  </sheetPr>
  <dimension ref="A2:AD112"/>
  <sheetViews>
    <sheetView topLeftCell="A23" zoomScale="59" workbookViewId="0">
      <selection activeCell="C36" sqref="C36:E36"/>
    </sheetView>
  </sheetViews>
  <sheetFormatPr defaultColWidth="8.90625" defaultRowHeight="21.5"/>
  <cols>
    <col min="1" max="1" width="8.90625" style="23"/>
    <col min="2" max="2" width="29.90625" style="22" customWidth="1"/>
    <col min="3" max="3" width="21.90625" style="21" customWidth="1"/>
    <col min="4" max="4" width="23.453125" style="21" customWidth="1"/>
    <col min="5" max="5" width="47.08984375" style="23" customWidth="1"/>
    <col min="6" max="6" width="14.90625" style="23" customWidth="1"/>
    <col min="7" max="7" width="12.90625" style="23" customWidth="1"/>
    <col min="8" max="8" width="13.54296875" style="23" customWidth="1"/>
    <col min="9" max="9" width="14.90625" style="23" customWidth="1"/>
    <col min="10" max="10" width="19.90625" style="23" customWidth="1"/>
    <col min="11" max="11" width="35" style="22" customWidth="1"/>
    <col min="12" max="16384" width="8.90625" style="23"/>
  </cols>
  <sheetData>
    <row r="2" spans="2:11" ht="42" customHeight="1">
      <c r="B2" s="24" t="s">
        <v>99</v>
      </c>
      <c r="C2" s="36" t="s">
        <v>251</v>
      </c>
    </row>
    <row r="3" spans="2:11" ht="21" customHeight="1">
      <c r="B3" s="24" t="s">
        <v>100</v>
      </c>
      <c r="C3" s="25"/>
      <c r="E3" s="23" t="s">
        <v>366</v>
      </c>
      <c r="F3" s="23">
        <f>2*21+1*30</f>
        <v>72</v>
      </c>
    </row>
    <row r="4" spans="2:11" ht="21" customHeight="1">
      <c r="B4" s="24" t="s">
        <v>101</v>
      </c>
      <c r="C4" s="32" t="s">
        <v>360</v>
      </c>
      <c r="E4" s="23" t="s">
        <v>334</v>
      </c>
    </row>
    <row r="5" spans="2:11" ht="21" customHeight="1">
      <c r="B5" s="24" t="s">
        <v>102</v>
      </c>
      <c r="C5" s="25" t="s">
        <v>368</v>
      </c>
    </row>
    <row r="6" spans="2:11" ht="21" customHeight="1">
      <c r="B6" s="24" t="s">
        <v>103</v>
      </c>
      <c r="C6" s="25"/>
    </row>
    <row r="7" spans="2:11" ht="21" customHeight="1">
      <c r="B7" s="24" t="s">
        <v>104</v>
      </c>
      <c r="C7" s="25">
        <v>3</v>
      </c>
    </row>
    <row r="8" spans="2:11" ht="21" customHeight="1">
      <c r="B8" s="24" t="s">
        <v>105</v>
      </c>
      <c r="C8" s="25" t="s">
        <v>362</v>
      </c>
    </row>
    <row r="9" spans="2:11" ht="41.4" customHeight="1">
      <c r="B9" s="26" t="s">
        <v>106</v>
      </c>
      <c r="C9" s="25">
        <f>C7+1</f>
        <v>4</v>
      </c>
      <c r="E9" s="135"/>
      <c r="F9" s="135"/>
      <c r="G9" s="135"/>
      <c r="H9" s="135"/>
      <c r="I9" s="135"/>
      <c r="J9" s="135"/>
      <c r="K9" s="135"/>
    </row>
    <row r="10" spans="2:11" ht="21" customHeight="1">
      <c r="B10" s="24" t="s">
        <v>107</v>
      </c>
      <c r="C10" s="25" t="s">
        <v>217</v>
      </c>
      <c r="J10" s="27"/>
    </row>
    <row r="11" spans="2:11" ht="21" customHeight="1">
      <c r="B11" s="24" t="s">
        <v>108</v>
      </c>
      <c r="C11" s="25" t="s">
        <v>218</v>
      </c>
    </row>
    <row r="12" spans="2:11">
      <c r="B12" s="28"/>
      <c r="C12" s="29"/>
    </row>
    <row r="13" spans="2:11" ht="15" customHeight="1">
      <c r="B13" s="136" t="s">
        <v>109</v>
      </c>
      <c r="C13" s="136" t="s">
        <v>110</v>
      </c>
      <c r="D13" s="136" t="s">
        <v>111</v>
      </c>
      <c r="E13" s="136" t="s">
        <v>112</v>
      </c>
      <c r="F13" s="30"/>
      <c r="G13" s="136" t="s">
        <v>113</v>
      </c>
      <c r="H13" s="136"/>
      <c r="I13" s="136"/>
      <c r="J13" s="136" t="s">
        <v>114</v>
      </c>
      <c r="K13" s="136" t="s">
        <v>115</v>
      </c>
    </row>
    <row r="14" spans="2:11" ht="15" customHeight="1">
      <c r="B14" s="136"/>
      <c r="C14" s="136"/>
      <c r="D14" s="136"/>
      <c r="E14" s="136"/>
      <c r="F14" s="30" t="s">
        <v>116</v>
      </c>
      <c r="G14" s="30" t="s">
        <v>117</v>
      </c>
      <c r="H14" s="30" t="s">
        <v>118</v>
      </c>
      <c r="I14" s="30" t="s">
        <v>119</v>
      </c>
      <c r="J14" s="136"/>
      <c r="K14" s="136"/>
    </row>
    <row r="15" spans="2:11" ht="18.649999999999999" customHeight="1">
      <c r="B15" s="132" t="s">
        <v>120</v>
      </c>
      <c r="C15" s="132"/>
      <c r="D15" s="132"/>
      <c r="E15" s="132"/>
      <c r="F15" s="132"/>
      <c r="G15" s="132"/>
      <c r="H15" s="132"/>
      <c r="I15" s="132"/>
      <c r="J15" s="132"/>
      <c r="K15" s="132"/>
    </row>
    <row r="16" spans="2:11" ht="43">
      <c r="B16" s="31"/>
      <c r="C16" s="32"/>
      <c r="D16" s="32"/>
      <c r="E16" s="32"/>
      <c r="F16" s="32"/>
      <c r="G16" s="32"/>
      <c r="H16" s="32"/>
      <c r="I16" s="33"/>
      <c r="J16" s="32"/>
      <c r="K16" s="31" t="s">
        <v>364</v>
      </c>
    </row>
    <row r="17" spans="2:11">
      <c r="B17" s="33"/>
      <c r="C17" s="32"/>
      <c r="D17" s="32"/>
      <c r="E17" s="34"/>
      <c r="F17" s="32"/>
      <c r="G17" s="32"/>
      <c r="H17" s="34"/>
      <c r="I17" s="34"/>
      <c r="J17" s="32"/>
      <c r="K17" s="33"/>
    </row>
    <row r="18" spans="2:11">
      <c r="B18" s="33"/>
      <c r="C18" s="32"/>
      <c r="D18" s="32"/>
      <c r="E18" s="34"/>
      <c r="F18" s="32"/>
      <c r="G18" s="32"/>
      <c r="H18" s="34"/>
      <c r="I18" s="34"/>
      <c r="J18" s="32"/>
      <c r="K18" s="33"/>
    </row>
    <row r="19" spans="2:11">
      <c r="B19" s="33"/>
      <c r="C19" s="32"/>
      <c r="D19" s="32"/>
      <c r="E19" s="34"/>
      <c r="F19" s="32"/>
      <c r="G19" s="32"/>
      <c r="H19" s="34"/>
      <c r="I19" s="34"/>
      <c r="J19" s="32"/>
      <c r="K19" s="33"/>
    </row>
    <row r="20" spans="2:11" ht="22.5" customHeight="1">
      <c r="B20" s="35" t="s">
        <v>121</v>
      </c>
      <c r="C20" s="25"/>
      <c r="D20" s="25"/>
      <c r="E20" s="36"/>
      <c r="F20" s="36"/>
      <c r="G20" s="37"/>
      <c r="H20" s="34"/>
      <c r="I20" s="30"/>
      <c r="J20" s="38"/>
      <c r="K20" s="33"/>
    </row>
    <row r="21" spans="2:11" ht="22.5" customHeight="1">
      <c r="B21" s="35"/>
      <c r="C21" s="36" t="s">
        <v>275</v>
      </c>
      <c r="D21" s="31"/>
      <c r="E21" s="36"/>
      <c r="F21" s="36"/>
      <c r="G21" s="37"/>
      <c r="H21" s="34"/>
      <c r="I21" s="25" t="s">
        <v>10</v>
      </c>
      <c r="J21" s="38">
        <f>+J16</f>
        <v>0</v>
      </c>
      <c r="K21" s="33"/>
    </row>
    <row r="22" spans="2:11" ht="22.5" customHeight="1">
      <c r="B22" s="35"/>
      <c r="C22" s="78" t="s">
        <v>225</v>
      </c>
      <c r="D22" s="33"/>
      <c r="E22" s="31"/>
      <c r="F22" s="31"/>
      <c r="G22" s="32"/>
      <c r="H22" s="32"/>
      <c r="I22" s="25" t="s">
        <v>14</v>
      </c>
      <c r="J22" s="38">
        <f>+J17</f>
        <v>0</v>
      </c>
      <c r="K22" s="33"/>
    </row>
    <row r="23" spans="2:11" ht="22.5" customHeight="1">
      <c r="B23" s="35"/>
      <c r="C23" s="78"/>
      <c r="D23" s="33"/>
      <c r="E23" s="31"/>
      <c r="F23" s="31"/>
      <c r="G23" s="32"/>
      <c r="H23" s="32"/>
      <c r="I23" s="25"/>
      <c r="J23" s="38"/>
      <c r="K23" s="33"/>
    </row>
    <row r="24" spans="2:11" ht="22.5" customHeight="1">
      <c r="B24" s="35"/>
      <c r="C24" s="78"/>
      <c r="D24" s="33"/>
      <c r="E24" s="31"/>
      <c r="F24" s="31"/>
      <c r="G24" s="32"/>
      <c r="H24" s="32"/>
      <c r="I24" s="25"/>
      <c r="J24" s="38"/>
      <c r="K24" s="33"/>
    </row>
    <row r="25" spans="2:11" ht="22.5" customHeight="1">
      <c r="B25" s="35"/>
      <c r="C25" s="139"/>
      <c r="D25" s="139"/>
      <c r="E25" s="31"/>
      <c r="F25" s="31"/>
      <c r="G25" s="32"/>
      <c r="H25" s="32"/>
      <c r="I25" s="25"/>
      <c r="J25" s="38"/>
      <c r="K25" s="33"/>
    </row>
    <row r="26" spans="2:11" ht="22.5" customHeight="1">
      <c r="B26" s="35"/>
      <c r="C26" s="134"/>
      <c r="D26" s="134"/>
      <c r="E26" s="31"/>
      <c r="F26" s="31"/>
      <c r="G26" s="32"/>
      <c r="H26" s="32"/>
      <c r="I26" s="25"/>
      <c r="J26" s="38"/>
      <c r="K26" s="33"/>
    </row>
    <row r="27" spans="2:11" ht="22.5" customHeight="1">
      <c r="B27" s="33"/>
      <c r="C27" s="141"/>
      <c r="D27" s="141"/>
      <c r="E27" s="34"/>
      <c r="F27" s="34"/>
      <c r="G27" s="34"/>
      <c r="H27" s="34"/>
      <c r="I27" s="34"/>
      <c r="J27" s="38"/>
      <c r="K27" s="33"/>
    </row>
    <row r="28" spans="2:11" ht="21.65" customHeight="1">
      <c r="B28" s="33"/>
      <c r="C28" s="34"/>
      <c r="D28" s="34"/>
      <c r="E28" s="34"/>
      <c r="F28" s="34"/>
      <c r="G28" s="34"/>
      <c r="H28" s="34"/>
      <c r="I28" s="34"/>
      <c r="J28" s="38"/>
      <c r="K28" s="39"/>
    </row>
    <row r="29" spans="2:11" ht="21.65" customHeight="1">
      <c r="B29" s="31"/>
      <c r="C29" s="34"/>
      <c r="D29" s="34"/>
      <c r="E29" s="34"/>
      <c r="F29" s="34"/>
      <c r="G29" s="34"/>
      <c r="H29" s="34"/>
      <c r="I29" s="34"/>
      <c r="J29" s="38"/>
      <c r="K29" s="39"/>
    </row>
    <row r="30" spans="2:11">
      <c r="B30" s="31"/>
      <c r="C30" s="31"/>
      <c r="D30" s="31"/>
      <c r="E30" s="31"/>
      <c r="F30" s="31"/>
      <c r="G30" s="34"/>
      <c r="H30" s="34"/>
      <c r="I30" s="34"/>
      <c r="J30" s="39"/>
      <c r="K30" s="33"/>
    </row>
    <row r="31" spans="2:11">
      <c r="B31" s="33"/>
      <c r="C31" s="32"/>
      <c r="D31" s="32"/>
      <c r="E31" s="34"/>
      <c r="F31" s="34"/>
      <c r="G31" s="34"/>
      <c r="H31" s="34"/>
      <c r="I31" s="34"/>
      <c r="J31" s="34"/>
      <c r="K31" s="33"/>
    </row>
    <row r="32" spans="2:11" ht="23">
      <c r="B32" s="142" t="s">
        <v>122</v>
      </c>
      <c r="C32" s="142"/>
      <c r="D32" s="142"/>
      <c r="E32" s="142"/>
      <c r="F32" s="142"/>
      <c r="G32" s="142"/>
      <c r="H32" s="142"/>
      <c r="I32" s="142"/>
      <c r="J32" s="142"/>
      <c r="K32" s="33"/>
    </row>
    <row r="33" spans="2:11">
      <c r="B33" s="32"/>
      <c r="C33" s="32"/>
      <c r="D33" s="32"/>
      <c r="E33" s="34"/>
      <c r="F33" s="34"/>
      <c r="G33" s="34"/>
      <c r="H33" s="34"/>
      <c r="I33" s="34"/>
      <c r="J33" s="34"/>
      <c r="K33" s="33"/>
    </row>
    <row r="34" spans="2:11" s="41" customFormat="1" ht="29.15" customHeight="1">
      <c r="B34" s="36" t="s">
        <v>0</v>
      </c>
      <c r="C34" s="140" t="s">
        <v>1</v>
      </c>
      <c r="D34" s="140"/>
      <c r="E34" s="140"/>
      <c r="F34" s="140" t="s">
        <v>2</v>
      </c>
      <c r="G34" s="140"/>
      <c r="H34" s="25" t="s">
        <v>3</v>
      </c>
      <c r="I34" s="25" t="s">
        <v>4</v>
      </c>
      <c r="J34" s="25" t="s">
        <v>123</v>
      </c>
      <c r="K34" s="25" t="s">
        <v>124</v>
      </c>
    </row>
    <row r="35" spans="2:11" s="41" customFormat="1" ht="162" customHeight="1">
      <c r="B35" s="42">
        <v>1</v>
      </c>
      <c r="C35" s="137" t="s">
        <v>183</v>
      </c>
      <c r="D35" s="137"/>
      <c r="E35" s="137"/>
      <c r="F35" s="138" t="s">
        <v>7</v>
      </c>
      <c r="G35" s="138"/>
      <c r="H35" s="43" t="s">
        <v>125</v>
      </c>
      <c r="I35" s="44">
        <v>1</v>
      </c>
      <c r="J35" s="45"/>
      <c r="K35" s="42"/>
    </row>
    <row r="36" spans="2:11" s="41" customFormat="1" ht="209.5" customHeight="1">
      <c r="B36" s="42">
        <v>2</v>
      </c>
      <c r="C36" s="137" t="s">
        <v>184</v>
      </c>
      <c r="D36" s="137"/>
      <c r="E36" s="137"/>
      <c r="F36" s="138" t="s">
        <v>9</v>
      </c>
      <c r="G36" s="138"/>
      <c r="H36" s="42" t="s">
        <v>10</v>
      </c>
      <c r="I36" s="42"/>
      <c r="J36" s="45"/>
      <c r="K36" s="42"/>
    </row>
    <row r="37" spans="2:11" s="41" customFormat="1" ht="236.5" customHeight="1">
      <c r="B37" s="42">
        <v>3</v>
      </c>
      <c r="C37" s="137" t="s">
        <v>185</v>
      </c>
      <c r="D37" s="137"/>
      <c r="E37" s="137"/>
      <c r="F37" s="138" t="s">
        <v>11</v>
      </c>
      <c r="G37" s="138"/>
      <c r="H37" s="42" t="s">
        <v>12</v>
      </c>
      <c r="I37" s="42"/>
      <c r="J37" s="45"/>
      <c r="K37" s="42"/>
    </row>
    <row r="38" spans="2:11" s="41" customFormat="1" ht="195" customHeight="1">
      <c r="B38" s="42">
        <v>4</v>
      </c>
      <c r="C38" s="137" t="s">
        <v>186</v>
      </c>
      <c r="D38" s="137"/>
      <c r="E38" s="137"/>
      <c r="F38" s="138" t="s">
        <v>13</v>
      </c>
      <c r="G38" s="138"/>
      <c r="H38" s="42" t="s">
        <v>14</v>
      </c>
      <c r="I38" s="42"/>
      <c r="J38" s="45"/>
      <c r="K38" s="42"/>
    </row>
    <row r="39" spans="2:11" s="41" customFormat="1" ht="88.4" customHeight="1">
      <c r="B39" s="42">
        <v>5</v>
      </c>
      <c r="C39" s="137" t="s">
        <v>187</v>
      </c>
      <c r="D39" s="137"/>
      <c r="E39" s="137"/>
      <c r="F39" s="138" t="s">
        <v>15</v>
      </c>
      <c r="G39" s="138"/>
      <c r="H39" s="42" t="s">
        <v>10</v>
      </c>
      <c r="I39" s="44">
        <v>0</v>
      </c>
      <c r="J39" s="45"/>
      <c r="K39" s="42"/>
    </row>
    <row r="40" spans="2:11" s="41" customFormat="1" ht="272.5" customHeight="1">
      <c r="B40" s="42">
        <v>6</v>
      </c>
      <c r="C40" s="137" t="s">
        <v>188</v>
      </c>
      <c r="D40" s="137"/>
      <c r="E40" s="137"/>
      <c r="F40" s="138" t="s">
        <v>16</v>
      </c>
      <c r="G40" s="138"/>
      <c r="H40" s="43" t="s">
        <v>17</v>
      </c>
      <c r="I40" s="44"/>
      <c r="J40" s="45"/>
      <c r="K40" s="42"/>
    </row>
    <row r="41" spans="2:11" s="41" customFormat="1" ht="192" customHeight="1">
      <c r="B41" s="42">
        <v>7</v>
      </c>
      <c r="C41" s="137" t="s">
        <v>189</v>
      </c>
      <c r="D41" s="137"/>
      <c r="E41" s="137"/>
      <c r="F41" s="138" t="s">
        <v>18</v>
      </c>
      <c r="G41" s="138"/>
      <c r="H41" s="43" t="s">
        <v>19</v>
      </c>
      <c r="I41" s="42"/>
      <c r="J41" s="45"/>
      <c r="K41" s="42"/>
    </row>
    <row r="42" spans="2:11" s="41" customFormat="1" ht="232.75" customHeight="1">
      <c r="B42" s="42">
        <v>8</v>
      </c>
      <c r="C42" s="137" t="s">
        <v>190</v>
      </c>
      <c r="D42" s="137"/>
      <c r="E42" s="137"/>
      <c r="F42" s="138" t="s">
        <v>182</v>
      </c>
      <c r="G42" s="138"/>
      <c r="H42" s="43" t="s">
        <v>21</v>
      </c>
      <c r="I42" s="42"/>
      <c r="J42" s="45"/>
      <c r="K42" s="42"/>
    </row>
    <row r="43" spans="2:11" s="41" customFormat="1" ht="292.5" customHeight="1">
      <c r="B43" s="42">
        <v>9</v>
      </c>
      <c r="C43" s="137" t="s">
        <v>191</v>
      </c>
      <c r="D43" s="137"/>
      <c r="E43" s="137"/>
      <c r="F43" s="138" t="s">
        <v>22</v>
      </c>
      <c r="G43" s="138"/>
      <c r="H43" s="43" t="s">
        <v>23</v>
      </c>
      <c r="I43" s="42"/>
      <c r="J43" s="45"/>
      <c r="K43" s="42"/>
    </row>
    <row r="44" spans="2:11" s="41" customFormat="1" ht="262.64999999999998" customHeight="1">
      <c r="B44" s="42">
        <v>10</v>
      </c>
      <c r="C44" s="137" t="s">
        <v>192</v>
      </c>
      <c r="D44" s="137"/>
      <c r="E44" s="137"/>
      <c r="F44" s="138" t="s">
        <v>24</v>
      </c>
      <c r="G44" s="138"/>
      <c r="H44" s="43" t="s">
        <v>23</v>
      </c>
      <c r="I44" s="42"/>
      <c r="J44" s="45"/>
      <c r="K44" s="42"/>
    </row>
    <row r="45" spans="2:11" s="41" customFormat="1" ht="249" customHeight="1">
      <c r="B45" s="42">
        <v>11</v>
      </c>
      <c r="C45" s="137" t="s">
        <v>193</v>
      </c>
      <c r="D45" s="137"/>
      <c r="E45" s="137"/>
      <c r="F45" s="138" t="s">
        <v>25</v>
      </c>
      <c r="G45" s="138"/>
      <c r="H45" s="43" t="s">
        <v>23</v>
      </c>
      <c r="I45" s="42"/>
      <c r="J45" s="45"/>
      <c r="K45" s="42"/>
    </row>
    <row r="46" spans="2:11" s="41" customFormat="1" ht="145.65" customHeight="1">
      <c r="B46" s="42">
        <v>12</v>
      </c>
      <c r="C46" s="137" t="s">
        <v>194</v>
      </c>
      <c r="D46" s="137"/>
      <c r="E46" s="137"/>
      <c r="F46" s="138" t="s">
        <v>26</v>
      </c>
      <c r="G46" s="138"/>
      <c r="H46" s="43" t="s">
        <v>23</v>
      </c>
      <c r="I46" s="42"/>
      <c r="J46" s="45"/>
      <c r="K46" s="42"/>
    </row>
    <row r="47" spans="2:11" s="41" customFormat="1" ht="282.64999999999998" customHeight="1">
      <c r="B47" s="42">
        <v>13</v>
      </c>
      <c r="C47" s="137" t="s">
        <v>195</v>
      </c>
      <c r="D47" s="137"/>
      <c r="E47" s="137"/>
      <c r="F47" s="138" t="s">
        <v>27</v>
      </c>
      <c r="G47" s="138"/>
      <c r="H47" s="43" t="s">
        <v>23</v>
      </c>
      <c r="I47" s="42"/>
      <c r="J47" s="45"/>
      <c r="K47" s="42"/>
    </row>
    <row r="48" spans="2:11" s="41" customFormat="1" ht="166.75" customHeight="1">
      <c r="B48" s="42">
        <v>14</v>
      </c>
      <c r="C48" s="137" t="s">
        <v>196</v>
      </c>
      <c r="D48" s="137"/>
      <c r="E48" s="137"/>
      <c r="F48" s="138" t="s">
        <v>28</v>
      </c>
      <c r="G48" s="138"/>
      <c r="H48" s="43" t="s">
        <v>23</v>
      </c>
      <c r="I48" s="42"/>
      <c r="J48" s="45"/>
      <c r="K48" s="42"/>
    </row>
    <row r="49" spans="2:11" s="41" customFormat="1" ht="270.64999999999998" customHeight="1">
      <c r="B49" s="42">
        <v>15</v>
      </c>
      <c r="C49" s="137" t="s">
        <v>197</v>
      </c>
      <c r="D49" s="137"/>
      <c r="E49" s="137"/>
      <c r="F49" s="138" t="s">
        <v>29</v>
      </c>
      <c r="G49" s="138"/>
      <c r="H49" s="42" t="s">
        <v>10</v>
      </c>
      <c r="I49" s="42"/>
      <c r="J49" s="45"/>
      <c r="K49" s="42"/>
    </row>
    <row r="50" spans="2:11" s="41" customFormat="1" ht="200.5" customHeight="1">
      <c r="B50" s="42">
        <v>16</v>
      </c>
      <c r="C50" s="137" t="s">
        <v>198</v>
      </c>
      <c r="D50" s="137"/>
      <c r="E50" s="137"/>
      <c r="F50" s="138" t="s">
        <v>30</v>
      </c>
      <c r="G50" s="138"/>
      <c r="H50" s="42"/>
      <c r="I50" s="42"/>
      <c r="J50" s="45"/>
      <c r="K50" s="42"/>
    </row>
    <row r="51" spans="2:11" s="41" customFormat="1" ht="52.75" customHeight="1">
      <c r="B51" s="42">
        <v>17</v>
      </c>
      <c r="C51" s="143" t="s">
        <v>126</v>
      </c>
      <c r="D51" s="143"/>
      <c r="E51" s="143"/>
      <c r="F51" s="138" t="s">
        <v>127</v>
      </c>
      <c r="G51" s="138"/>
      <c r="H51" s="46"/>
      <c r="I51" s="42"/>
      <c r="J51" s="45"/>
      <c r="K51" s="42"/>
    </row>
    <row r="52" spans="2:11" s="41" customFormat="1" ht="87" customHeight="1">
      <c r="B52" s="42">
        <v>18</v>
      </c>
      <c r="C52" s="137" t="s">
        <v>199</v>
      </c>
      <c r="D52" s="137"/>
      <c r="E52" s="137"/>
      <c r="F52" s="138" t="s">
        <v>31</v>
      </c>
      <c r="G52" s="138"/>
      <c r="H52" s="42" t="s">
        <v>10</v>
      </c>
      <c r="I52" s="42"/>
      <c r="J52" s="45"/>
      <c r="K52" s="42"/>
    </row>
    <row r="53" spans="2:11" s="41" customFormat="1" ht="163.4" customHeight="1">
      <c r="B53" s="42">
        <v>19</v>
      </c>
      <c r="C53" s="137" t="s">
        <v>200</v>
      </c>
      <c r="D53" s="137"/>
      <c r="E53" s="137"/>
      <c r="F53" s="138" t="s">
        <v>32</v>
      </c>
      <c r="G53" s="138"/>
      <c r="H53" s="42" t="s">
        <v>10</v>
      </c>
      <c r="I53" s="44"/>
      <c r="J53" s="45"/>
      <c r="K53" s="32"/>
    </row>
    <row r="54" spans="2:11" s="41" customFormat="1" ht="122.4" customHeight="1">
      <c r="B54" s="42">
        <v>20</v>
      </c>
      <c r="C54" s="137" t="s">
        <v>201</v>
      </c>
      <c r="D54" s="137"/>
      <c r="E54" s="137"/>
      <c r="F54" s="138" t="s">
        <v>33</v>
      </c>
      <c r="G54" s="138"/>
      <c r="H54" s="42" t="s">
        <v>10</v>
      </c>
      <c r="I54" s="44">
        <v>0</v>
      </c>
      <c r="J54" s="45"/>
      <c r="K54" s="42"/>
    </row>
    <row r="55" spans="2:11" s="41" customFormat="1" ht="103.75" customHeight="1">
      <c r="B55" s="42">
        <v>21</v>
      </c>
      <c r="C55" s="137" t="s">
        <v>202</v>
      </c>
      <c r="D55" s="137"/>
      <c r="E55" s="137"/>
      <c r="F55" s="138" t="s">
        <v>34</v>
      </c>
      <c r="G55" s="138"/>
      <c r="H55" s="42" t="s">
        <v>10</v>
      </c>
      <c r="I55" s="44">
        <f>+J106</f>
        <v>0</v>
      </c>
      <c r="J55" s="45"/>
      <c r="K55" s="42"/>
    </row>
    <row r="56" spans="2:11" s="41" customFormat="1" ht="214.75" customHeight="1">
      <c r="B56" s="42">
        <v>22</v>
      </c>
      <c r="C56" s="137" t="s">
        <v>203</v>
      </c>
      <c r="D56" s="137"/>
      <c r="E56" s="137"/>
      <c r="F56" s="138" t="s">
        <v>35</v>
      </c>
      <c r="G56" s="138"/>
      <c r="H56" s="42" t="s">
        <v>10</v>
      </c>
      <c r="I56" s="44">
        <f>+J97</f>
        <v>0</v>
      </c>
      <c r="J56" s="45"/>
      <c r="K56" s="42"/>
    </row>
    <row r="57" spans="2:11" s="41" customFormat="1" ht="32.15" customHeight="1">
      <c r="B57" s="42">
        <v>23</v>
      </c>
      <c r="C57" s="143" t="s">
        <v>128</v>
      </c>
      <c r="D57" s="143"/>
      <c r="E57" s="143"/>
      <c r="F57" s="138"/>
      <c r="G57" s="138"/>
      <c r="H57" s="35"/>
      <c r="I57" s="42"/>
      <c r="J57" s="45"/>
      <c r="K57" s="42"/>
    </row>
    <row r="58" spans="2:11" s="41" customFormat="1" ht="64.400000000000006" customHeight="1">
      <c r="B58" s="42">
        <v>24</v>
      </c>
      <c r="C58" s="137" t="s">
        <v>204</v>
      </c>
      <c r="D58" s="137"/>
      <c r="E58" s="137"/>
      <c r="F58" s="138" t="s">
        <v>36</v>
      </c>
      <c r="G58" s="138"/>
      <c r="H58" s="42"/>
      <c r="I58" s="42"/>
      <c r="J58" s="45"/>
      <c r="K58" s="33"/>
    </row>
    <row r="59" spans="2:11" s="41" customFormat="1" ht="102.65" customHeight="1">
      <c r="B59" s="42">
        <v>25</v>
      </c>
      <c r="C59" s="137" t="s">
        <v>205</v>
      </c>
      <c r="D59" s="137"/>
      <c r="E59" s="137"/>
      <c r="F59" s="138" t="s">
        <v>37</v>
      </c>
      <c r="G59" s="138"/>
      <c r="H59" s="43" t="s">
        <v>23</v>
      </c>
      <c r="I59" s="44"/>
      <c r="J59" s="45"/>
      <c r="K59" s="32"/>
    </row>
    <row r="60" spans="2:11" s="41" customFormat="1" ht="216.65" customHeight="1">
      <c r="B60" s="42">
        <v>26</v>
      </c>
      <c r="C60" s="137" t="s">
        <v>206</v>
      </c>
      <c r="D60" s="137"/>
      <c r="E60" s="137"/>
      <c r="F60" s="138" t="s">
        <v>38</v>
      </c>
      <c r="G60" s="138"/>
      <c r="H60" s="43" t="s">
        <v>23</v>
      </c>
      <c r="I60" s="44">
        <v>0</v>
      </c>
      <c r="J60" s="45"/>
      <c r="K60" s="42"/>
    </row>
    <row r="61" spans="2:11" s="41" customFormat="1" ht="180.65" customHeight="1">
      <c r="B61" s="42">
        <v>27</v>
      </c>
      <c r="C61" s="137" t="s">
        <v>207</v>
      </c>
      <c r="D61" s="137"/>
      <c r="E61" s="137"/>
      <c r="F61" s="138" t="s">
        <v>39</v>
      </c>
      <c r="G61" s="138"/>
      <c r="H61" s="43" t="s">
        <v>23</v>
      </c>
      <c r="I61" s="42">
        <v>0</v>
      </c>
      <c r="J61" s="45"/>
      <c r="K61" s="42"/>
    </row>
    <row r="62" spans="2:11" s="41" customFormat="1" ht="153" customHeight="1">
      <c r="B62" s="42">
        <v>28</v>
      </c>
      <c r="C62" s="137" t="s">
        <v>40</v>
      </c>
      <c r="D62" s="137"/>
      <c r="E62" s="137"/>
      <c r="F62" s="138" t="s">
        <v>41</v>
      </c>
      <c r="G62" s="138"/>
      <c r="H62" s="43" t="s">
        <v>10</v>
      </c>
      <c r="I62" s="42"/>
      <c r="J62" s="45"/>
      <c r="K62" s="42"/>
    </row>
    <row r="63" spans="2:11" s="41" customFormat="1" ht="111.65" customHeight="1">
      <c r="B63" s="42">
        <v>29</v>
      </c>
      <c r="C63" s="137" t="s">
        <v>208</v>
      </c>
      <c r="D63" s="137"/>
      <c r="E63" s="137"/>
      <c r="F63" s="138" t="s">
        <v>42</v>
      </c>
      <c r="G63" s="138"/>
      <c r="H63" s="43" t="s">
        <v>10</v>
      </c>
      <c r="I63" s="44"/>
      <c r="J63" s="45"/>
      <c r="K63" s="42"/>
    </row>
    <row r="64" spans="2:11" s="41" customFormat="1" ht="241.75" customHeight="1">
      <c r="B64" s="42">
        <v>30</v>
      </c>
      <c r="C64" s="137" t="s">
        <v>209</v>
      </c>
      <c r="D64" s="137"/>
      <c r="E64" s="137"/>
      <c r="F64" s="138" t="s">
        <v>43</v>
      </c>
      <c r="G64" s="138"/>
      <c r="H64" s="43" t="s">
        <v>23</v>
      </c>
      <c r="I64" s="44"/>
      <c r="J64" s="45"/>
      <c r="K64" s="42"/>
    </row>
    <row r="65" spans="2:11" s="41" customFormat="1" ht="249" customHeight="1">
      <c r="B65" s="42">
        <v>31</v>
      </c>
      <c r="C65" s="137" t="s">
        <v>129</v>
      </c>
      <c r="D65" s="137"/>
      <c r="E65" s="137"/>
      <c r="F65" s="138" t="s">
        <v>44</v>
      </c>
      <c r="G65" s="138"/>
      <c r="H65" s="43" t="s">
        <v>45</v>
      </c>
      <c r="I65" s="44"/>
      <c r="J65" s="45"/>
      <c r="K65" s="42"/>
    </row>
    <row r="66" spans="2:11" s="41" customFormat="1" ht="138" customHeight="1">
      <c r="B66" s="42">
        <v>32</v>
      </c>
      <c r="C66" s="137" t="s">
        <v>210</v>
      </c>
      <c r="D66" s="137"/>
      <c r="E66" s="137"/>
      <c r="F66" s="138" t="s">
        <v>46</v>
      </c>
      <c r="G66" s="138"/>
      <c r="H66" s="43" t="s">
        <v>47</v>
      </c>
      <c r="I66" s="44"/>
      <c r="J66" s="45"/>
      <c r="K66" s="42"/>
    </row>
    <row r="67" spans="2:11" s="41" customFormat="1" ht="166.75" customHeight="1">
      <c r="B67" s="42">
        <v>33</v>
      </c>
      <c r="C67" s="137" t="s">
        <v>211</v>
      </c>
      <c r="D67" s="137"/>
      <c r="E67" s="137"/>
      <c r="F67" s="138" t="s">
        <v>48</v>
      </c>
      <c r="G67" s="138"/>
      <c r="H67" s="43" t="s">
        <v>45</v>
      </c>
      <c r="I67" s="44"/>
      <c r="J67" s="45"/>
      <c r="K67" s="42"/>
    </row>
    <row r="68" spans="2:11" s="41" customFormat="1" ht="165" customHeight="1">
      <c r="B68" s="42">
        <v>34</v>
      </c>
      <c r="C68" s="137" t="s">
        <v>212</v>
      </c>
      <c r="D68" s="137"/>
      <c r="E68" s="137"/>
      <c r="F68" s="138" t="s">
        <v>49</v>
      </c>
      <c r="G68" s="138"/>
      <c r="H68" s="43" t="s">
        <v>21</v>
      </c>
      <c r="I68" s="42"/>
      <c r="J68" s="45"/>
      <c r="K68" s="42"/>
    </row>
    <row r="69" spans="2:11" s="41" customFormat="1" ht="409.5" customHeight="1">
      <c r="B69" s="42">
        <v>35</v>
      </c>
      <c r="C69" s="137" t="s">
        <v>213</v>
      </c>
      <c r="D69" s="137"/>
      <c r="E69" s="137"/>
      <c r="F69" s="138" t="s">
        <v>50</v>
      </c>
      <c r="G69" s="138"/>
      <c r="H69" s="43" t="s">
        <v>17</v>
      </c>
      <c r="I69" s="42"/>
      <c r="J69" s="45"/>
      <c r="K69" s="42"/>
    </row>
    <row r="70" spans="2:11" s="41" customFormat="1" ht="201" customHeight="1">
      <c r="B70" s="42">
        <v>36</v>
      </c>
      <c r="C70" s="137" t="s">
        <v>214</v>
      </c>
      <c r="D70" s="137"/>
      <c r="E70" s="137"/>
      <c r="F70" s="138" t="s">
        <v>51</v>
      </c>
      <c r="G70" s="138"/>
      <c r="H70" s="42" t="s">
        <v>14</v>
      </c>
      <c r="I70" s="42"/>
      <c r="J70" s="45"/>
      <c r="K70" s="42"/>
    </row>
    <row r="71" spans="2:11" s="41" customFormat="1" ht="201" customHeight="1">
      <c r="B71" s="42">
        <v>37</v>
      </c>
      <c r="C71" s="137" t="s">
        <v>215</v>
      </c>
      <c r="D71" s="137"/>
      <c r="E71" s="137"/>
      <c r="F71" s="138" t="s">
        <v>52</v>
      </c>
      <c r="G71" s="138"/>
      <c r="H71" s="42" t="s">
        <v>14</v>
      </c>
      <c r="I71" s="42"/>
      <c r="J71" s="45"/>
      <c r="K71" s="42"/>
    </row>
    <row r="72" spans="2:11" s="41" customFormat="1" ht="141" customHeight="1">
      <c r="B72" s="42">
        <v>38</v>
      </c>
      <c r="C72" s="137" t="s">
        <v>53</v>
      </c>
      <c r="D72" s="137"/>
      <c r="E72" s="137"/>
      <c r="F72" s="144" t="s">
        <v>54</v>
      </c>
      <c r="G72" s="144"/>
      <c r="H72" s="42" t="s">
        <v>14</v>
      </c>
      <c r="I72" s="39"/>
      <c r="J72" s="45"/>
      <c r="K72" s="42"/>
    </row>
    <row r="73" spans="2:11" s="41" customFormat="1" ht="228.65" customHeight="1">
      <c r="B73" s="42">
        <v>39</v>
      </c>
      <c r="C73" s="137" t="s">
        <v>55</v>
      </c>
      <c r="D73" s="137"/>
      <c r="E73" s="137"/>
      <c r="F73" s="144" t="s">
        <v>56</v>
      </c>
      <c r="G73" s="144"/>
      <c r="H73" s="42" t="s">
        <v>14</v>
      </c>
      <c r="I73" s="39"/>
      <c r="J73" s="45"/>
      <c r="K73" s="42"/>
    </row>
    <row r="74" spans="2:11" s="41" customFormat="1" ht="228.65" customHeight="1">
      <c r="B74" s="42">
        <v>40</v>
      </c>
      <c r="C74" s="145" t="s">
        <v>130</v>
      </c>
      <c r="D74" s="145"/>
      <c r="E74" s="145"/>
      <c r="F74" s="144" t="s">
        <v>58</v>
      </c>
      <c r="G74" s="144"/>
      <c r="H74" s="42" t="s">
        <v>59</v>
      </c>
      <c r="I74" s="39"/>
      <c r="J74" s="45"/>
      <c r="K74" s="42"/>
    </row>
    <row r="75" spans="2:11" s="41" customFormat="1" ht="228.65" customHeight="1">
      <c r="B75" s="42">
        <v>41</v>
      </c>
      <c r="C75" s="137" t="s">
        <v>60</v>
      </c>
      <c r="D75" s="137"/>
      <c r="E75" s="137"/>
      <c r="F75" s="138" t="s">
        <v>61</v>
      </c>
      <c r="G75" s="138"/>
      <c r="H75" s="32" t="s">
        <v>62</v>
      </c>
      <c r="I75" s="42"/>
      <c r="J75" s="45"/>
      <c r="K75" s="42"/>
    </row>
    <row r="76" spans="2:11" s="41" customFormat="1" ht="201" customHeight="1">
      <c r="B76" s="42">
        <v>42</v>
      </c>
      <c r="C76" s="145" t="s">
        <v>63</v>
      </c>
      <c r="D76" s="145"/>
      <c r="E76" s="145"/>
      <c r="F76" s="138" t="s">
        <v>64</v>
      </c>
      <c r="G76" s="138"/>
      <c r="H76" s="32" t="s">
        <v>62</v>
      </c>
      <c r="I76" s="42"/>
      <c r="J76" s="45"/>
      <c r="K76" s="42"/>
    </row>
    <row r="77" spans="2:11" s="41" customFormat="1" ht="145.65" customHeight="1">
      <c r="B77" s="42">
        <v>43</v>
      </c>
      <c r="C77" s="137" t="s">
        <v>131</v>
      </c>
      <c r="D77" s="137"/>
      <c r="E77" s="137"/>
      <c r="F77" s="138" t="s">
        <v>64</v>
      </c>
      <c r="G77" s="138"/>
      <c r="H77" s="32" t="s">
        <v>23</v>
      </c>
      <c r="I77" s="42"/>
      <c r="J77" s="45"/>
      <c r="K77" s="42"/>
    </row>
    <row r="78" spans="2:11" s="41" customFormat="1" ht="161.5" customHeight="1">
      <c r="B78" s="42">
        <v>44</v>
      </c>
      <c r="C78" s="137" t="s">
        <v>132</v>
      </c>
      <c r="D78" s="137"/>
      <c r="E78" s="137"/>
      <c r="F78" s="138" t="s">
        <v>67</v>
      </c>
      <c r="G78" s="138"/>
      <c r="H78" s="32" t="s">
        <v>14</v>
      </c>
      <c r="I78" s="42"/>
      <c r="J78" s="45"/>
      <c r="K78" s="42"/>
    </row>
    <row r="79" spans="2:11" s="41" customFormat="1" ht="161.5" customHeight="1">
      <c r="B79" s="42">
        <v>45</v>
      </c>
      <c r="C79" s="137" t="s">
        <v>72</v>
      </c>
      <c r="D79" s="137"/>
      <c r="E79" s="137"/>
      <c r="F79" s="138" t="s">
        <v>73</v>
      </c>
      <c r="G79" s="138"/>
      <c r="H79" s="32" t="s">
        <v>68</v>
      </c>
      <c r="I79" s="44">
        <f>+J111</f>
        <v>0</v>
      </c>
      <c r="J79" s="45"/>
      <c r="K79" s="42"/>
    </row>
    <row r="80" spans="2:11" s="41" customFormat="1" ht="136.4" customHeight="1">
      <c r="B80" s="42">
        <v>46</v>
      </c>
      <c r="C80" s="137" t="s">
        <v>133</v>
      </c>
      <c r="D80" s="137"/>
      <c r="E80" s="137"/>
      <c r="F80" s="138" t="s">
        <v>93</v>
      </c>
      <c r="G80" s="138"/>
      <c r="H80" s="32" t="s">
        <v>14</v>
      </c>
      <c r="I80" s="44">
        <f>+J103</f>
        <v>0</v>
      </c>
      <c r="J80" s="45"/>
      <c r="K80" s="42"/>
    </row>
    <row r="81" spans="2:11" s="41" customFormat="1" ht="168" customHeight="1">
      <c r="B81" s="42">
        <v>47</v>
      </c>
      <c r="C81" s="137" t="s">
        <v>76</v>
      </c>
      <c r="D81" s="137"/>
      <c r="E81" s="137"/>
      <c r="F81" s="138" t="s">
        <v>77</v>
      </c>
      <c r="G81" s="138"/>
      <c r="H81" s="32" t="s">
        <v>59</v>
      </c>
      <c r="I81" s="44"/>
      <c r="J81" s="45"/>
      <c r="K81" s="42">
        <v>0</v>
      </c>
    </row>
    <row r="82" spans="2:11" s="41" customFormat="1" ht="176.4" customHeight="1">
      <c r="B82" s="42">
        <v>48</v>
      </c>
      <c r="C82" s="137" t="s">
        <v>134</v>
      </c>
      <c r="D82" s="137"/>
      <c r="E82" s="137"/>
      <c r="F82" s="146" t="s">
        <v>70</v>
      </c>
      <c r="G82" s="147"/>
      <c r="H82" s="31" t="s">
        <v>135</v>
      </c>
      <c r="I82" s="47"/>
      <c r="J82" s="47"/>
      <c r="K82" s="47"/>
    </row>
    <row r="83" spans="2:11" s="41" customFormat="1" ht="162.65" customHeight="1">
      <c r="B83" s="42">
        <v>49</v>
      </c>
      <c r="C83" s="145" t="s">
        <v>74</v>
      </c>
      <c r="D83" s="145"/>
      <c r="E83" s="145"/>
      <c r="F83" s="146" t="s">
        <v>136</v>
      </c>
      <c r="G83" s="147"/>
      <c r="H83" s="31" t="s">
        <v>12</v>
      </c>
      <c r="I83" s="31"/>
      <c r="J83" s="31"/>
      <c r="K83" s="31"/>
    </row>
    <row r="84" spans="2:11" s="41" customFormat="1" ht="196.4" customHeight="1">
      <c r="B84" s="42">
        <v>50</v>
      </c>
      <c r="C84" s="145" t="s">
        <v>82</v>
      </c>
      <c r="D84" s="145"/>
      <c r="E84" s="145"/>
      <c r="F84" s="146" t="s">
        <v>95</v>
      </c>
      <c r="G84" s="147"/>
      <c r="H84" s="31" t="s">
        <v>135</v>
      </c>
      <c r="I84" s="31"/>
      <c r="J84" s="31"/>
      <c r="K84" s="31"/>
    </row>
    <row r="85" spans="2:11" s="41" customFormat="1" ht="23">
      <c r="B85" s="149" t="s">
        <v>137</v>
      </c>
      <c r="C85" s="150"/>
      <c r="D85" s="151"/>
      <c r="E85" s="48" t="s">
        <v>138</v>
      </c>
      <c r="F85" s="48"/>
      <c r="G85" s="48" t="s">
        <v>139</v>
      </c>
      <c r="H85" s="48" t="s">
        <v>140</v>
      </c>
      <c r="I85" s="46" t="s">
        <v>141</v>
      </c>
      <c r="J85" s="48" t="s">
        <v>4</v>
      </c>
      <c r="K85" s="48" t="s">
        <v>3</v>
      </c>
    </row>
    <row r="86" spans="2:11" s="41" customFormat="1" ht="23">
      <c r="B86" s="46"/>
      <c r="C86" s="46"/>
      <c r="D86" s="46"/>
      <c r="E86" s="48"/>
      <c r="F86" s="48"/>
      <c r="G86" s="48"/>
      <c r="H86" s="48"/>
      <c r="I86" s="46"/>
      <c r="J86" s="48"/>
      <c r="K86" s="48"/>
    </row>
    <row r="87" spans="2:11" s="41" customFormat="1" ht="14.4" customHeight="1">
      <c r="B87" s="49"/>
      <c r="C87" s="46"/>
      <c r="D87" s="46"/>
      <c r="E87" s="48"/>
      <c r="F87" s="48"/>
      <c r="G87" s="48"/>
      <c r="H87" s="48"/>
      <c r="I87" s="46"/>
      <c r="J87" s="48"/>
      <c r="K87" s="48"/>
    </row>
    <row r="88" spans="2:11" s="41" customFormat="1" ht="23">
      <c r="B88" s="143" t="s">
        <v>142</v>
      </c>
      <c r="C88" s="143"/>
      <c r="D88" s="143"/>
      <c r="E88" s="143"/>
      <c r="F88" s="50"/>
      <c r="G88" s="50"/>
      <c r="H88" s="50"/>
      <c r="I88" s="43"/>
      <c r="J88" s="49"/>
      <c r="K88" s="48"/>
    </row>
    <row r="89" spans="2:11" s="41" customFormat="1" ht="23">
      <c r="B89" s="148" t="s">
        <v>120</v>
      </c>
      <c r="C89" s="148"/>
      <c r="D89" s="148"/>
      <c r="E89" s="46">
        <v>0</v>
      </c>
      <c r="F89" s="50"/>
      <c r="G89" s="43"/>
      <c r="H89" s="43"/>
      <c r="I89" s="51"/>
      <c r="J89" s="52">
        <f>I89*H89*G89*E89</f>
        <v>0</v>
      </c>
      <c r="K89" s="48"/>
    </row>
    <row r="90" spans="2:11" s="41" customFormat="1" ht="23">
      <c r="B90" s="152" t="s">
        <v>143</v>
      </c>
      <c r="C90" s="152"/>
      <c r="D90" s="152"/>
      <c r="E90" s="40"/>
      <c r="F90" s="50"/>
      <c r="G90" s="50"/>
      <c r="H90" s="50"/>
      <c r="I90" s="51"/>
      <c r="J90" s="52">
        <f>SUM(J89:J89)</f>
        <v>0</v>
      </c>
      <c r="K90" s="43" t="s">
        <v>17</v>
      </c>
    </row>
    <row r="91" spans="2:11" s="41" customFormat="1" ht="23">
      <c r="B91" s="43"/>
      <c r="C91" s="53"/>
      <c r="D91" s="43"/>
      <c r="E91" s="40"/>
      <c r="F91" s="50"/>
      <c r="G91" s="50"/>
      <c r="H91" s="50"/>
      <c r="I91" s="51"/>
      <c r="J91" s="43"/>
      <c r="K91" s="43"/>
    </row>
    <row r="92" spans="2:11" s="41" customFormat="1">
      <c r="B92" s="33"/>
      <c r="C92" s="32"/>
      <c r="D92" s="32"/>
      <c r="E92" s="34"/>
      <c r="F92" s="34"/>
      <c r="G92" s="34"/>
      <c r="H92" s="34"/>
      <c r="I92" s="32"/>
      <c r="J92" s="34"/>
      <c r="K92" s="33"/>
    </row>
    <row r="93" spans="2:11" s="41" customFormat="1">
      <c r="B93" s="155" t="s">
        <v>340</v>
      </c>
      <c r="C93" s="155"/>
      <c r="D93" s="155"/>
      <c r="E93" s="54"/>
      <c r="F93" s="54"/>
      <c r="G93" s="34"/>
      <c r="H93" s="34"/>
      <c r="I93" s="32"/>
      <c r="J93" s="34"/>
      <c r="K93" s="33"/>
    </row>
    <row r="94" spans="2:11" s="41" customFormat="1">
      <c r="B94" s="154" t="s">
        <v>144</v>
      </c>
      <c r="C94" s="154"/>
      <c r="D94" s="154"/>
      <c r="E94" s="55"/>
      <c r="F94" s="55"/>
      <c r="G94" s="34"/>
      <c r="H94" s="34"/>
      <c r="I94" s="32"/>
      <c r="J94" s="56">
        <f>+J21</f>
        <v>0</v>
      </c>
      <c r="K94" s="33"/>
    </row>
    <row r="95" spans="2:11" s="41" customFormat="1">
      <c r="B95" s="154" t="s">
        <v>145</v>
      </c>
      <c r="C95" s="154"/>
      <c r="D95" s="154"/>
      <c r="E95" s="55"/>
      <c r="F95" s="55"/>
      <c r="G95" s="34"/>
      <c r="H95" s="34"/>
      <c r="I95" s="32"/>
      <c r="J95" s="56">
        <v>0</v>
      </c>
      <c r="K95" s="33"/>
    </row>
    <row r="96" spans="2:11" s="41" customFormat="1">
      <c r="B96" s="153" t="s">
        <v>143</v>
      </c>
      <c r="C96" s="153"/>
      <c r="D96" s="153"/>
      <c r="E96" s="55"/>
      <c r="F96" s="55"/>
      <c r="G96" s="34"/>
      <c r="H96" s="34"/>
      <c r="I96" s="32"/>
      <c r="J96" s="56">
        <f>SUM(J94:J95)</f>
        <v>0</v>
      </c>
      <c r="K96" s="32"/>
    </row>
    <row r="97" spans="1:30" s="41" customFormat="1">
      <c r="B97" s="153" t="s">
        <v>143</v>
      </c>
      <c r="C97" s="153"/>
      <c r="D97" s="153"/>
      <c r="E97" s="55"/>
      <c r="F97" s="55"/>
      <c r="G97" s="34"/>
      <c r="H97" s="34"/>
      <c r="I97" s="32"/>
      <c r="J97" s="56">
        <f>ROUND(J96,0)</f>
        <v>0</v>
      </c>
      <c r="K97" s="32" t="s">
        <v>10</v>
      </c>
    </row>
    <row r="98" spans="1:30" s="41" customFormat="1">
      <c r="B98" s="155"/>
      <c r="C98" s="155"/>
      <c r="D98" s="155"/>
      <c r="E98" s="24"/>
      <c r="F98" s="34"/>
      <c r="G98" s="34"/>
      <c r="H98" s="34"/>
      <c r="I98" s="39"/>
      <c r="J98" s="32"/>
      <c r="K98" s="32"/>
    </row>
    <row r="99" spans="1:30" s="41" customFormat="1">
      <c r="B99" s="155" t="s">
        <v>309</v>
      </c>
      <c r="C99" s="155"/>
      <c r="D99" s="155"/>
      <c r="E99" s="54"/>
      <c r="F99" s="54"/>
      <c r="G99" s="34"/>
      <c r="H99" s="34"/>
      <c r="I99" s="32"/>
      <c r="J99" s="34"/>
      <c r="K99" s="33"/>
    </row>
    <row r="100" spans="1:30" s="41" customFormat="1">
      <c r="B100" s="154" t="s">
        <v>144</v>
      </c>
      <c r="C100" s="154"/>
      <c r="D100" s="154"/>
      <c r="E100" s="55"/>
      <c r="F100" s="55"/>
      <c r="G100" s="34"/>
      <c r="H100" s="34"/>
      <c r="I100" s="32"/>
      <c r="J100" s="56">
        <f>+J22</f>
        <v>0</v>
      </c>
      <c r="K100" s="33"/>
    </row>
    <row r="101" spans="1:30" s="41" customFormat="1">
      <c r="B101" s="154" t="s">
        <v>145</v>
      </c>
      <c r="C101" s="154"/>
      <c r="D101" s="154"/>
      <c r="E101" s="55"/>
      <c r="F101" s="55"/>
      <c r="G101" s="34"/>
      <c r="H101" s="34"/>
      <c r="I101" s="32"/>
      <c r="J101" s="56">
        <f>+J100*0.1</f>
        <v>0</v>
      </c>
      <c r="K101" s="33"/>
    </row>
    <row r="102" spans="1:30" s="41" customFormat="1">
      <c r="B102" s="153" t="s">
        <v>143</v>
      </c>
      <c r="C102" s="153"/>
      <c r="D102" s="153"/>
      <c r="E102" s="55"/>
      <c r="F102" s="55"/>
      <c r="G102" s="34"/>
      <c r="H102" s="34"/>
      <c r="I102" s="32"/>
      <c r="J102" s="56">
        <f>SUM(J100:J101)</f>
        <v>0</v>
      </c>
      <c r="K102" s="32"/>
    </row>
    <row r="103" spans="1:30" s="41" customFormat="1">
      <c r="B103" s="153" t="s">
        <v>143</v>
      </c>
      <c r="C103" s="153"/>
      <c r="D103" s="153"/>
      <c r="E103" s="55"/>
      <c r="F103" s="55"/>
      <c r="G103" s="34"/>
      <c r="H103" s="34"/>
      <c r="I103" s="32"/>
      <c r="J103" s="56">
        <f>ROUND(J102,0)</f>
        <v>0</v>
      </c>
      <c r="K103" s="32" t="s">
        <v>21</v>
      </c>
    </row>
    <row r="104" spans="1:30" s="41" customFormat="1">
      <c r="B104" s="154"/>
      <c r="C104" s="154"/>
      <c r="D104" s="154"/>
      <c r="E104" s="24"/>
      <c r="F104" s="24"/>
      <c r="G104" s="34"/>
      <c r="H104" s="34"/>
      <c r="I104" s="32"/>
      <c r="J104" s="56"/>
    </row>
    <row r="105" spans="1:30" s="41" customFormat="1">
      <c r="B105" s="154"/>
      <c r="C105" s="154"/>
      <c r="D105" s="154"/>
      <c r="E105" s="24"/>
      <c r="F105" s="24"/>
      <c r="G105" s="141"/>
      <c r="H105" s="141"/>
      <c r="I105" s="141"/>
      <c r="J105" s="56"/>
      <c r="K105" s="33"/>
    </row>
    <row r="106" spans="1:30" s="41" customFormat="1">
      <c r="B106" s="154"/>
      <c r="C106" s="154"/>
      <c r="D106" s="154"/>
      <c r="E106" s="54"/>
      <c r="F106" s="54"/>
      <c r="G106" s="54"/>
      <c r="H106" s="34"/>
      <c r="I106" s="32"/>
      <c r="J106" s="56"/>
      <c r="K106" s="33"/>
    </row>
    <row r="107" spans="1:30">
      <c r="B107" s="33"/>
      <c r="C107" s="32"/>
      <c r="D107" s="32"/>
      <c r="E107" s="34"/>
      <c r="F107" s="34"/>
      <c r="G107" s="34"/>
      <c r="H107" s="34"/>
      <c r="I107" s="32"/>
      <c r="J107" s="34"/>
      <c r="K107" s="34"/>
    </row>
    <row r="108" spans="1:30">
      <c r="B108" s="155"/>
      <c r="C108" s="155"/>
      <c r="D108" s="155"/>
      <c r="E108" s="24"/>
      <c r="F108" s="24"/>
      <c r="G108" s="34"/>
      <c r="H108" s="34"/>
      <c r="I108" s="32"/>
      <c r="J108" s="34"/>
      <c r="K108" s="34"/>
    </row>
    <row r="109" spans="1:30">
      <c r="B109" s="154"/>
      <c r="C109" s="154"/>
      <c r="D109" s="154"/>
      <c r="E109" s="24"/>
      <c r="F109" s="24"/>
      <c r="G109" s="141"/>
      <c r="H109" s="141"/>
      <c r="I109" s="141"/>
      <c r="J109" s="56"/>
      <c r="K109" s="32"/>
    </row>
    <row r="110" spans="1:30" s="34" customFormat="1">
      <c r="A110" s="58"/>
      <c r="B110" s="33"/>
      <c r="C110" s="32"/>
      <c r="D110" s="32"/>
      <c r="I110" s="32"/>
      <c r="J110" s="56"/>
      <c r="L110" s="23"/>
      <c r="M110" s="23"/>
      <c r="N110" s="23"/>
      <c r="O110" s="23"/>
      <c r="P110" s="23"/>
      <c r="Q110" s="23"/>
      <c r="R110" s="23"/>
      <c r="S110" s="23"/>
      <c r="T110" s="23"/>
      <c r="U110" s="23"/>
      <c r="V110" s="23"/>
      <c r="W110" s="23"/>
      <c r="X110" s="23"/>
      <c r="Y110" s="23"/>
      <c r="Z110" s="23"/>
      <c r="AA110" s="23"/>
      <c r="AB110" s="23"/>
      <c r="AC110" s="23"/>
      <c r="AD110" s="23"/>
    </row>
    <row r="111" spans="1:30" s="34" customFormat="1">
      <c r="A111" s="58"/>
      <c r="B111" s="33"/>
      <c r="C111" s="32"/>
      <c r="D111" s="32"/>
      <c r="I111" s="32"/>
      <c r="J111" s="56"/>
      <c r="K111" s="32"/>
      <c r="L111" s="23"/>
      <c r="M111" s="23"/>
      <c r="N111" s="23"/>
      <c r="O111" s="23"/>
      <c r="P111" s="23"/>
      <c r="Q111" s="23"/>
      <c r="R111" s="23"/>
      <c r="S111" s="23"/>
      <c r="T111" s="23"/>
      <c r="U111" s="23"/>
      <c r="V111" s="23"/>
      <c r="W111" s="23"/>
      <c r="X111" s="23"/>
      <c r="Y111" s="23"/>
      <c r="Z111" s="23"/>
      <c r="AA111" s="23"/>
      <c r="AB111" s="23"/>
      <c r="AC111" s="23"/>
      <c r="AD111" s="23"/>
    </row>
    <row r="112" spans="1:30">
      <c r="J112" s="56"/>
    </row>
  </sheetData>
  <mergeCells count="137">
    <mergeCell ref="B109:D109"/>
    <mergeCell ref="G109:I109"/>
    <mergeCell ref="B103:D103"/>
    <mergeCell ref="B104:D104"/>
    <mergeCell ref="B105:D105"/>
    <mergeCell ref="G105:I105"/>
    <mergeCell ref="B106:D106"/>
    <mergeCell ref="B108:D108"/>
    <mergeCell ref="B97:D97"/>
    <mergeCell ref="B98:D98"/>
    <mergeCell ref="B99:D99"/>
    <mergeCell ref="B100:D100"/>
    <mergeCell ref="B101:D101"/>
    <mergeCell ref="B102:D102"/>
    <mergeCell ref="B89:D89"/>
    <mergeCell ref="B90:D90"/>
    <mergeCell ref="B93:D93"/>
    <mergeCell ref="B94:D94"/>
    <mergeCell ref="B95:D95"/>
    <mergeCell ref="B96:D96"/>
    <mergeCell ref="C83:E83"/>
    <mergeCell ref="F83:G83"/>
    <mergeCell ref="C84:E84"/>
    <mergeCell ref="F84:G84"/>
    <mergeCell ref="B85:D85"/>
    <mergeCell ref="B88:E88"/>
    <mergeCell ref="C80:E80"/>
    <mergeCell ref="F80:G80"/>
    <mergeCell ref="C81:E81"/>
    <mergeCell ref="F81:G81"/>
    <mergeCell ref="C82:E82"/>
    <mergeCell ref="F82:G82"/>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8:E38"/>
    <mergeCell ref="F38:G38"/>
    <mergeCell ref="C39:E39"/>
    <mergeCell ref="F39:G39"/>
    <mergeCell ref="C40:E40"/>
    <mergeCell ref="F40:G40"/>
    <mergeCell ref="C35:E35"/>
    <mergeCell ref="F35:G35"/>
    <mergeCell ref="C36:E36"/>
    <mergeCell ref="F36:G36"/>
    <mergeCell ref="C37:E37"/>
    <mergeCell ref="F37:G37"/>
    <mergeCell ref="B15:K15"/>
    <mergeCell ref="C25:D25"/>
    <mergeCell ref="C26:D26"/>
    <mergeCell ref="C27:D27"/>
    <mergeCell ref="B32:J32"/>
    <mergeCell ref="C34:E34"/>
    <mergeCell ref="F34:G34"/>
    <mergeCell ref="E9:K9"/>
    <mergeCell ref="B13:B14"/>
    <mergeCell ref="C13:C14"/>
    <mergeCell ref="D13:D14"/>
    <mergeCell ref="E13:E14"/>
    <mergeCell ref="G13:I13"/>
    <mergeCell ref="J13:J14"/>
    <mergeCell ref="K13:K14"/>
  </mergeCells>
  <pageMargins left="0.7" right="0.7" top="0.75" bottom="0.75" header="0.3" footer="0.3"/>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73FDCE-B2AF-4BCB-96A9-0F416199860B}">
  <sheetPr>
    <tabColor rgb="FFFFFF00"/>
  </sheetPr>
  <dimension ref="A2:AD112"/>
  <sheetViews>
    <sheetView zoomScale="59" workbookViewId="0">
      <selection sqref="A1:XFD1048576"/>
    </sheetView>
  </sheetViews>
  <sheetFormatPr defaultColWidth="8.90625" defaultRowHeight="21.5"/>
  <cols>
    <col min="1" max="1" width="8.90625" style="23"/>
    <col min="2" max="2" width="29.90625" style="22" customWidth="1"/>
    <col min="3" max="3" width="21.90625" style="21" customWidth="1"/>
    <col min="4" max="4" width="23.453125" style="21" customWidth="1"/>
    <col min="5" max="5" width="47.08984375" style="23" customWidth="1"/>
    <col min="6" max="6" width="14.90625" style="23" customWidth="1"/>
    <col min="7" max="7" width="12.90625" style="23" customWidth="1"/>
    <col min="8" max="8" width="13.54296875" style="23" customWidth="1"/>
    <col min="9" max="9" width="14.90625" style="23" customWidth="1"/>
    <col min="10" max="10" width="19.90625" style="23" customWidth="1"/>
    <col min="11" max="11" width="35" style="22" customWidth="1"/>
    <col min="12" max="16384" width="8.90625" style="23"/>
  </cols>
  <sheetData>
    <row r="2" spans="2:11" ht="42" customHeight="1">
      <c r="B2" s="24" t="s">
        <v>99</v>
      </c>
      <c r="C2" s="36" t="s">
        <v>251</v>
      </c>
    </row>
    <row r="3" spans="2:11" ht="21" customHeight="1">
      <c r="B3" s="24" t="s">
        <v>100</v>
      </c>
      <c r="C3" s="25"/>
      <c r="E3" s="23" t="s">
        <v>366</v>
      </c>
      <c r="F3" s="23">
        <f>2*21+1*30</f>
        <v>72</v>
      </c>
    </row>
    <row r="4" spans="2:11" ht="21" customHeight="1">
      <c r="B4" s="24" t="s">
        <v>101</v>
      </c>
      <c r="C4" s="32" t="s">
        <v>360</v>
      </c>
      <c r="E4" s="23" t="s">
        <v>334</v>
      </c>
    </row>
    <row r="5" spans="2:11" ht="21" customHeight="1">
      <c r="B5" s="24" t="s">
        <v>102</v>
      </c>
      <c r="C5" s="25" t="s">
        <v>369</v>
      </c>
    </row>
    <row r="6" spans="2:11" ht="21" customHeight="1">
      <c r="B6" s="24" t="s">
        <v>103</v>
      </c>
      <c r="C6" s="25"/>
    </row>
    <row r="7" spans="2:11" ht="21" customHeight="1">
      <c r="B7" s="24" t="s">
        <v>104</v>
      </c>
      <c r="C7" s="25">
        <v>3</v>
      </c>
    </row>
    <row r="8" spans="2:11" ht="21" customHeight="1">
      <c r="B8" s="24" t="s">
        <v>105</v>
      </c>
      <c r="C8" s="25" t="s">
        <v>362</v>
      </c>
    </row>
    <row r="9" spans="2:11" ht="41.4" customHeight="1">
      <c r="B9" s="26" t="s">
        <v>106</v>
      </c>
      <c r="C9" s="25">
        <f>C7+1</f>
        <v>4</v>
      </c>
      <c r="E9" s="135"/>
      <c r="F9" s="135"/>
      <c r="G9" s="135"/>
      <c r="H9" s="135"/>
      <c r="I9" s="135"/>
      <c r="J9" s="135"/>
      <c r="K9" s="135"/>
    </row>
    <row r="10" spans="2:11" ht="21" customHeight="1">
      <c r="B10" s="24" t="s">
        <v>107</v>
      </c>
      <c r="C10" s="25" t="s">
        <v>217</v>
      </c>
      <c r="J10" s="27"/>
    </row>
    <row r="11" spans="2:11" ht="21" customHeight="1">
      <c r="B11" s="24" t="s">
        <v>108</v>
      </c>
      <c r="C11" s="25" t="s">
        <v>218</v>
      </c>
    </row>
    <row r="12" spans="2:11">
      <c r="B12" s="28"/>
      <c r="C12" s="29"/>
    </row>
    <row r="13" spans="2:11" ht="15" customHeight="1">
      <c r="B13" s="136" t="s">
        <v>109</v>
      </c>
      <c r="C13" s="136" t="s">
        <v>110</v>
      </c>
      <c r="D13" s="136" t="s">
        <v>111</v>
      </c>
      <c r="E13" s="136" t="s">
        <v>112</v>
      </c>
      <c r="F13" s="30"/>
      <c r="G13" s="136" t="s">
        <v>113</v>
      </c>
      <c r="H13" s="136"/>
      <c r="I13" s="136"/>
      <c r="J13" s="136" t="s">
        <v>114</v>
      </c>
      <c r="K13" s="136" t="s">
        <v>115</v>
      </c>
    </row>
    <row r="14" spans="2:11" ht="15" customHeight="1">
      <c r="B14" s="136"/>
      <c r="C14" s="136"/>
      <c r="D14" s="136"/>
      <c r="E14" s="136"/>
      <c r="F14" s="30" t="s">
        <v>116</v>
      </c>
      <c r="G14" s="30" t="s">
        <v>117</v>
      </c>
      <c r="H14" s="30" t="s">
        <v>118</v>
      </c>
      <c r="I14" s="30" t="s">
        <v>119</v>
      </c>
      <c r="J14" s="136"/>
      <c r="K14" s="136"/>
    </row>
    <row r="15" spans="2:11" ht="18.649999999999999" customHeight="1">
      <c r="B15" s="132" t="s">
        <v>120</v>
      </c>
      <c r="C15" s="132"/>
      <c r="D15" s="132"/>
      <c r="E15" s="132"/>
      <c r="F15" s="132"/>
      <c r="G15" s="132"/>
      <c r="H15" s="132"/>
      <c r="I15" s="132"/>
      <c r="J15" s="132"/>
      <c r="K15" s="132"/>
    </row>
    <row r="16" spans="2:11" ht="43">
      <c r="B16" s="31"/>
      <c r="C16" s="32"/>
      <c r="D16" s="32"/>
      <c r="E16" s="32"/>
      <c r="F16" s="32"/>
      <c r="G16" s="32"/>
      <c r="H16" s="32"/>
      <c r="I16" s="33"/>
      <c r="J16" s="32"/>
      <c r="K16" s="31" t="s">
        <v>364</v>
      </c>
    </row>
    <row r="17" spans="2:11">
      <c r="B17" s="33"/>
      <c r="C17" s="32"/>
      <c r="D17" s="32"/>
      <c r="E17" s="34"/>
      <c r="F17" s="32"/>
      <c r="G17" s="32"/>
      <c r="H17" s="34"/>
      <c r="I17" s="34"/>
      <c r="J17" s="32"/>
      <c r="K17" s="33"/>
    </row>
    <row r="18" spans="2:11">
      <c r="B18" s="33"/>
      <c r="C18" s="32"/>
      <c r="D18" s="32"/>
      <c r="E18" s="34"/>
      <c r="F18" s="32"/>
      <c r="G18" s="32"/>
      <c r="H18" s="34"/>
      <c r="I18" s="34"/>
      <c r="J18" s="32"/>
      <c r="K18" s="33"/>
    </row>
    <row r="19" spans="2:11">
      <c r="B19" s="33"/>
      <c r="C19" s="32"/>
      <c r="D19" s="32"/>
      <c r="E19" s="34"/>
      <c r="F19" s="32"/>
      <c r="G19" s="32"/>
      <c r="H19" s="34"/>
      <c r="I19" s="34"/>
      <c r="J19" s="32"/>
      <c r="K19" s="33"/>
    </row>
    <row r="20" spans="2:11" ht="22.5" customHeight="1">
      <c r="B20" s="35" t="s">
        <v>121</v>
      </c>
      <c r="C20" s="25"/>
      <c r="D20" s="25"/>
      <c r="E20" s="36"/>
      <c r="F20" s="36"/>
      <c r="G20" s="37"/>
      <c r="H20" s="34"/>
      <c r="I20" s="30"/>
      <c r="J20" s="38"/>
      <c r="K20" s="33"/>
    </row>
    <row r="21" spans="2:11" ht="22.5" customHeight="1">
      <c r="B21" s="35"/>
      <c r="C21" s="36" t="s">
        <v>275</v>
      </c>
      <c r="D21" s="31"/>
      <c r="E21" s="36"/>
      <c r="F21" s="36"/>
      <c r="G21" s="37"/>
      <c r="H21" s="34"/>
      <c r="I21" s="25" t="s">
        <v>10</v>
      </c>
      <c r="J21" s="38">
        <f>+J16</f>
        <v>0</v>
      </c>
      <c r="K21" s="33"/>
    </row>
    <row r="22" spans="2:11" ht="22.5" customHeight="1">
      <c r="B22" s="35"/>
      <c r="C22" s="78" t="s">
        <v>225</v>
      </c>
      <c r="D22" s="33"/>
      <c r="E22" s="31"/>
      <c r="F22" s="31"/>
      <c r="G22" s="32"/>
      <c r="H22" s="32"/>
      <c r="I22" s="25" t="s">
        <v>14</v>
      </c>
      <c r="J22" s="38">
        <f>+J17</f>
        <v>0</v>
      </c>
      <c r="K22" s="33"/>
    </row>
    <row r="23" spans="2:11" ht="22.5" customHeight="1">
      <c r="B23" s="35"/>
      <c r="C23" s="78"/>
      <c r="D23" s="33"/>
      <c r="E23" s="31"/>
      <c r="F23" s="31"/>
      <c r="G23" s="32"/>
      <c r="H23" s="32"/>
      <c r="I23" s="25"/>
      <c r="J23" s="38"/>
      <c r="K23" s="33"/>
    </row>
    <row r="24" spans="2:11" ht="22.5" customHeight="1">
      <c r="B24" s="35"/>
      <c r="C24" s="78"/>
      <c r="D24" s="33"/>
      <c r="E24" s="31"/>
      <c r="F24" s="31"/>
      <c r="G24" s="32"/>
      <c r="H24" s="32"/>
      <c r="I24" s="25"/>
      <c r="J24" s="38"/>
      <c r="K24" s="33"/>
    </row>
    <row r="25" spans="2:11" ht="22.5" customHeight="1">
      <c r="B25" s="35"/>
      <c r="C25" s="139"/>
      <c r="D25" s="139"/>
      <c r="E25" s="31"/>
      <c r="F25" s="31"/>
      <c r="G25" s="32"/>
      <c r="H25" s="32"/>
      <c r="I25" s="25"/>
      <c r="J25" s="38"/>
      <c r="K25" s="33"/>
    </row>
    <row r="26" spans="2:11" ht="22.5" customHeight="1">
      <c r="B26" s="35"/>
      <c r="C26" s="134"/>
      <c r="D26" s="134"/>
      <c r="E26" s="31"/>
      <c r="F26" s="31"/>
      <c r="G26" s="32"/>
      <c r="H26" s="32"/>
      <c r="I26" s="25"/>
      <c r="J26" s="38"/>
      <c r="K26" s="33"/>
    </row>
    <row r="27" spans="2:11" ht="22.5" customHeight="1">
      <c r="B27" s="33"/>
      <c r="C27" s="141"/>
      <c r="D27" s="141"/>
      <c r="E27" s="34"/>
      <c r="F27" s="34"/>
      <c r="G27" s="34"/>
      <c r="H27" s="34"/>
      <c r="I27" s="34"/>
      <c r="J27" s="38"/>
      <c r="K27" s="33"/>
    </row>
    <row r="28" spans="2:11" ht="21.65" customHeight="1">
      <c r="B28" s="33"/>
      <c r="C28" s="34"/>
      <c r="D28" s="34"/>
      <c r="E28" s="34"/>
      <c r="F28" s="34"/>
      <c r="G28" s="34"/>
      <c r="H28" s="34"/>
      <c r="I28" s="34"/>
      <c r="J28" s="38"/>
      <c r="K28" s="39"/>
    </row>
    <row r="29" spans="2:11" ht="21.65" customHeight="1">
      <c r="B29" s="31"/>
      <c r="C29" s="34"/>
      <c r="D29" s="34"/>
      <c r="E29" s="34"/>
      <c r="F29" s="34"/>
      <c r="G29" s="34"/>
      <c r="H29" s="34"/>
      <c r="I29" s="34"/>
      <c r="J29" s="38"/>
      <c r="K29" s="39"/>
    </row>
    <row r="30" spans="2:11">
      <c r="B30" s="31"/>
      <c r="C30" s="31"/>
      <c r="D30" s="31"/>
      <c r="E30" s="31"/>
      <c r="F30" s="31"/>
      <c r="G30" s="34"/>
      <c r="H30" s="34"/>
      <c r="I30" s="34"/>
      <c r="J30" s="39"/>
      <c r="K30" s="33"/>
    </row>
    <row r="31" spans="2:11">
      <c r="B31" s="33"/>
      <c r="C31" s="32"/>
      <c r="D31" s="32"/>
      <c r="E31" s="34"/>
      <c r="F31" s="34"/>
      <c r="G31" s="34"/>
      <c r="H31" s="34"/>
      <c r="I31" s="34"/>
      <c r="J31" s="34"/>
      <c r="K31" s="33"/>
    </row>
    <row r="32" spans="2:11" ht="23">
      <c r="B32" s="142" t="s">
        <v>122</v>
      </c>
      <c r="C32" s="142"/>
      <c r="D32" s="142"/>
      <c r="E32" s="142"/>
      <c r="F32" s="142"/>
      <c r="G32" s="142"/>
      <c r="H32" s="142"/>
      <c r="I32" s="142"/>
      <c r="J32" s="142"/>
      <c r="K32" s="33"/>
    </row>
    <row r="33" spans="2:11">
      <c r="B33" s="32"/>
      <c r="C33" s="32"/>
      <c r="D33" s="32"/>
      <c r="E33" s="34"/>
      <c r="F33" s="34"/>
      <c r="G33" s="34"/>
      <c r="H33" s="34"/>
      <c r="I33" s="34"/>
      <c r="J33" s="34"/>
      <c r="K33" s="33"/>
    </row>
    <row r="34" spans="2:11" s="41" customFormat="1" ht="29.15" customHeight="1">
      <c r="B34" s="36" t="s">
        <v>0</v>
      </c>
      <c r="C34" s="140" t="s">
        <v>1</v>
      </c>
      <c r="D34" s="140"/>
      <c r="E34" s="140"/>
      <c r="F34" s="140" t="s">
        <v>2</v>
      </c>
      <c r="G34" s="140"/>
      <c r="H34" s="25" t="s">
        <v>3</v>
      </c>
      <c r="I34" s="25" t="s">
        <v>4</v>
      </c>
      <c r="J34" s="25" t="s">
        <v>123</v>
      </c>
      <c r="K34" s="25" t="s">
        <v>124</v>
      </c>
    </row>
    <row r="35" spans="2:11" s="41" customFormat="1" ht="162" customHeight="1">
      <c r="B35" s="42">
        <v>1</v>
      </c>
      <c r="C35" s="137" t="s">
        <v>183</v>
      </c>
      <c r="D35" s="137"/>
      <c r="E35" s="137"/>
      <c r="F35" s="138" t="s">
        <v>7</v>
      </c>
      <c r="G35" s="138"/>
      <c r="H35" s="43" t="s">
        <v>125</v>
      </c>
      <c r="I35" s="44">
        <v>1</v>
      </c>
      <c r="J35" s="45"/>
      <c r="K35" s="42"/>
    </row>
    <row r="36" spans="2:11" s="41" customFormat="1" ht="209.5" customHeight="1">
      <c r="B36" s="42">
        <v>2</v>
      </c>
      <c r="C36" s="137" t="s">
        <v>184</v>
      </c>
      <c r="D36" s="137"/>
      <c r="E36" s="137"/>
      <c r="F36" s="138" t="s">
        <v>9</v>
      </c>
      <c r="G36" s="138"/>
      <c r="H36" s="42" t="s">
        <v>10</v>
      </c>
      <c r="I36" s="42"/>
      <c r="J36" s="45"/>
      <c r="K36" s="42"/>
    </row>
    <row r="37" spans="2:11" s="41" customFormat="1" ht="236.5" customHeight="1">
      <c r="B37" s="42">
        <v>3</v>
      </c>
      <c r="C37" s="137" t="s">
        <v>185</v>
      </c>
      <c r="D37" s="137"/>
      <c r="E37" s="137"/>
      <c r="F37" s="138" t="s">
        <v>11</v>
      </c>
      <c r="G37" s="138"/>
      <c r="H37" s="42" t="s">
        <v>12</v>
      </c>
      <c r="I37" s="42"/>
      <c r="J37" s="45"/>
      <c r="K37" s="42"/>
    </row>
    <row r="38" spans="2:11" s="41" customFormat="1" ht="195" customHeight="1">
      <c r="B38" s="42">
        <v>4</v>
      </c>
      <c r="C38" s="137" t="s">
        <v>186</v>
      </c>
      <c r="D38" s="137"/>
      <c r="E38" s="137"/>
      <c r="F38" s="138" t="s">
        <v>13</v>
      </c>
      <c r="G38" s="138"/>
      <c r="H38" s="42" t="s">
        <v>14</v>
      </c>
      <c r="I38" s="42"/>
      <c r="J38" s="45"/>
      <c r="K38" s="42"/>
    </row>
    <row r="39" spans="2:11" s="41" customFormat="1" ht="88.4" customHeight="1">
      <c r="B39" s="42">
        <v>5</v>
      </c>
      <c r="C39" s="137" t="s">
        <v>187</v>
      </c>
      <c r="D39" s="137"/>
      <c r="E39" s="137"/>
      <c r="F39" s="138" t="s">
        <v>15</v>
      </c>
      <c r="G39" s="138"/>
      <c r="H39" s="42" t="s">
        <v>10</v>
      </c>
      <c r="I39" s="44">
        <v>0</v>
      </c>
      <c r="J39" s="45"/>
      <c r="K39" s="42"/>
    </row>
    <row r="40" spans="2:11" s="41" customFormat="1" ht="272.5" customHeight="1">
      <c r="B40" s="42">
        <v>6</v>
      </c>
      <c r="C40" s="137" t="s">
        <v>188</v>
      </c>
      <c r="D40" s="137"/>
      <c r="E40" s="137"/>
      <c r="F40" s="138" t="s">
        <v>16</v>
      </c>
      <c r="G40" s="138"/>
      <c r="H40" s="43" t="s">
        <v>17</v>
      </c>
      <c r="I40" s="44"/>
      <c r="J40" s="45"/>
      <c r="K40" s="42"/>
    </row>
    <row r="41" spans="2:11" s="41" customFormat="1" ht="192" customHeight="1">
      <c r="B41" s="42">
        <v>7</v>
      </c>
      <c r="C41" s="137" t="s">
        <v>189</v>
      </c>
      <c r="D41" s="137"/>
      <c r="E41" s="137"/>
      <c r="F41" s="138" t="s">
        <v>18</v>
      </c>
      <c r="G41" s="138"/>
      <c r="H41" s="43" t="s">
        <v>19</v>
      </c>
      <c r="I41" s="42"/>
      <c r="J41" s="45"/>
      <c r="K41" s="42"/>
    </row>
    <row r="42" spans="2:11" s="41" customFormat="1" ht="232.75" customHeight="1">
      <c r="B42" s="42">
        <v>8</v>
      </c>
      <c r="C42" s="137" t="s">
        <v>190</v>
      </c>
      <c r="D42" s="137"/>
      <c r="E42" s="137"/>
      <c r="F42" s="138" t="s">
        <v>182</v>
      </c>
      <c r="G42" s="138"/>
      <c r="H42" s="43" t="s">
        <v>21</v>
      </c>
      <c r="I42" s="42"/>
      <c r="J42" s="45"/>
      <c r="K42" s="42"/>
    </row>
    <row r="43" spans="2:11" s="41" customFormat="1" ht="292.5" customHeight="1">
      <c r="B43" s="42">
        <v>9</v>
      </c>
      <c r="C43" s="137" t="s">
        <v>191</v>
      </c>
      <c r="D43" s="137"/>
      <c r="E43" s="137"/>
      <c r="F43" s="138" t="s">
        <v>22</v>
      </c>
      <c r="G43" s="138"/>
      <c r="H43" s="43" t="s">
        <v>23</v>
      </c>
      <c r="I43" s="42"/>
      <c r="J43" s="45"/>
      <c r="K43" s="42"/>
    </row>
    <row r="44" spans="2:11" s="41" customFormat="1" ht="262.64999999999998" customHeight="1">
      <c r="B44" s="42">
        <v>10</v>
      </c>
      <c r="C44" s="137" t="s">
        <v>192</v>
      </c>
      <c r="D44" s="137"/>
      <c r="E44" s="137"/>
      <c r="F44" s="138" t="s">
        <v>24</v>
      </c>
      <c r="G44" s="138"/>
      <c r="H44" s="43" t="s">
        <v>23</v>
      </c>
      <c r="I44" s="42"/>
      <c r="J44" s="45"/>
      <c r="K44" s="42"/>
    </row>
    <row r="45" spans="2:11" s="41" customFormat="1" ht="249" customHeight="1">
      <c r="B45" s="42">
        <v>11</v>
      </c>
      <c r="C45" s="137" t="s">
        <v>193</v>
      </c>
      <c r="D45" s="137"/>
      <c r="E45" s="137"/>
      <c r="F45" s="138" t="s">
        <v>25</v>
      </c>
      <c r="G45" s="138"/>
      <c r="H45" s="43" t="s">
        <v>23</v>
      </c>
      <c r="I45" s="42"/>
      <c r="J45" s="45"/>
      <c r="K45" s="42"/>
    </row>
    <row r="46" spans="2:11" s="41" customFormat="1" ht="145.65" customHeight="1">
      <c r="B46" s="42">
        <v>12</v>
      </c>
      <c r="C46" s="137" t="s">
        <v>194</v>
      </c>
      <c r="D46" s="137"/>
      <c r="E46" s="137"/>
      <c r="F46" s="138" t="s">
        <v>26</v>
      </c>
      <c r="G46" s="138"/>
      <c r="H46" s="43" t="s">
        <v>23</v>
      </c>
      <c r="I46" s="42"/>
      <c r="J46" s="45"/>
      <c r="K46" s="42"/>
    </row>
    <row r="47" spans="2:11" s="41" customFormat="1" ht="282.64999999999998" customHeight="1">
      <c r="B47" s="42">
        <v>13</v>
      </c>
      <c r="C47" s="137" t="s">
        <v>195</v>
      </c>
      <c r="D47" s="137"/>
      <c r="E47" s="137"/>
      <c r="F47" s="138" t="s">
        <v>27</v>
      </c>
      <c r="G47" s="138"/>
      <c r="H47" s="43" t="s">
        <v>23</v>
      </c>
      <c r="I47" s="42"/>
      <c r="J47" s="45"/>
      <c r="K47" s="42"/>
    </row>
    <row r="48" spans="2:11" s="41" customFormat="1" ht="166.75" customHeight="1">
      <c r="B48" s="42">
        <v>14</v>
      </c>
      <c r="C48" s="137" t="s">
        <v>196</v>
      </c>
      <c r="D48" s="137"/>
      <c r="E48" s="137"/>
      <c r="F48" s="138" t="s">
        <v>28</v>
      </c>
      <c r="G48" s="138"/>
      <c r="H48" s="43" t="s">
        <v>23</v>
      </c>
      <c r="I48" s="42"/>
      <c r="J48" s="45"/>
      <c r="K48" s="42"/>
    </row>
    <row r="49" spans="2:11" s="41" customFormat="1" ht="270.64999999999998" customHeight="1">
      <c r="B49" s="42">
        <v>15</v>
      </c>
      <c r="C49" s="137" t="s">
        <v>197</v>
      </c>
      <c r="D49" s="137"/>
      <c r="E49" s="137"/>
      <c r="F49" s="138" t="s">
        <v>29</v>
      </c>
      <c r="G49" s="138"/>
      <c r="H49" s="42" t="s">
        <v>10</v>
      </c>
      <c r="I49" s="42"/>
      <c r="J49" s="45"/>
      <c r="K49" s="42"/>
    </row>
    <row r="50" spans="2:11" s="41" customFormat="1" ht="200.5" customHeight="1">
      <c r="B50" s="42">
        <v>16</v>
      </c>
      <c r="C50" s="137" t="s">
        <v>198</v>
      </c>
      <c r="D50" s="137"/>
      <c r="E50" s="137"/>
      <c r="F50" s="138" t="s">
        <v>30</v>
      </c>
      <c r="G50" s="138"/>
      <c r="H50" s="42"/>
      <c r="I50" s="42"/>
      <c r="J50" s="45"/>
      <c r="K50" s="42"/>
    </row>
    <row r="51" spans="2:11" s="41" customFormat="1" ht="52.75" customHeight="1">
      <c r="B51" s="42">
        <v>17</v>
      </c>
      <c r="C51" s="143" t="s">
        <v>126</v>
      </c>
      <c r="D51" s="143"/>
      <c r="E51" s="143"/>
      <c r="F51" s="138" t="s">
        <v>127</v>
      </c>
      <c r="G51" s="138"/>
      <c r="H51" s="46"/>
      <c r="I51" s="42"/>
      <c r="J51" s="45"/>
      <c r="K51" s="42"/>
    </row>
    <row r="52" spans="2:11" s="41" customFormat="1" ht="87" customHeight="1">
      <c r="B52" s="42">
        <v>18</v>
      </c>
      <c r="C52" s="137" t="s">
        <v>199</v>
      </c>
      <c r="D52" s="137"/>
      <c r="E52" s="137"/>
      <c r="F52" s="138" t="s">
        <v>31</v>
      </c>
      <c r="G52" s="138"/>
      <c r="H52" s="42" t="s">
        <v>10</v>
      </c>
      <c r="I52" s="42"/>
      <c r="J52" s="45"/>
      <c r="K52" s="42"/>
    </row>
    <row r="53" spans="2:11" s="41" customFormat="1" ht="163.4" customHeight="1">
      <c r="B53" s="42">
        <v>19</v>
      </c>
      <c r="C53" s="137" t="s">
        <v>200</v>
      </c>
      <c r="D53" s="137"/>
      <c r="E53" s="137"/>
      <c r="F53" s="138" t="s">
        <v>32</v>
      </c>
      <c r="G53" s="138"/>
      <c r="H53" s="42" t="s">
        <v>10</v>
      </c>
      <c r="I53" s="44"/>
      <c r="J53" s="45"/>
      <c r="K53" s="32"/>
    </row>
    <row r="54" spans="2:11" s="41" customFormat="1" ht="122.4" customHeight="1">
      <c r="B54" s="42">
        <v>20</v>
      </c>
      <c r="C54" s="137" t="s">
        <v>201</v>
      </c>
      <c r="D54" s="137"/>
      <c r="E54" s="137"/>
      <c r="F54" s="138" t="s">
        <v>33</v>
      </c>
      <c r="G54" s="138"/>
      <c r="H54" s="42" t="s">
        <v>10</v>
      </c>
      <c r="I54" s="44">
        <v>0</v>
      </c>
      <c r="J54" s="45"/>
      <c r="K54" s="42"/>
    </row>
    <row r="55" spans="2:11" s="41" customFormat="1" ht="103.75" customHeight="1">
      <c r="B55" s="42">
        <v>21</v>
      </c>
      <c r="C55" s="137" t="s">
        <v>202</v>
      </c>
      <c r="D55" s="137"/>
      <c r="E55" s="137"/>
      <c r="F55" s="138" t="s">
        <v>34</v>
      </c>
      <c r="G55" s="138"/>
      <c r="H55" s="42" t="s">
        <v>10</v>
      </c>
      <c r="I55" s="44">
        <f>+J106</f>
        <v>0</v>
      </c>
      <c r="J55" s="45"/>
      <c r="K55" s="42"/>
    </row>
    <row r="56" spans="2:11" s="41" customFormat="1" ht="214.75" customHeight="1">
      <c r="B56" s="42">
        <v>22</v>
      </c>
      <c r="C56" s="137" t="s">
        <v>203</v>
      </c>
      <c r="D56" s="137"/>
      <c r="E56" s="137"/>
      <c r="F56" s="138" t="s">
        <v>35</v>
      </c>
      <c r="G56" s="138"/>
      <c r="H56" s="42" t="s">
        <v>10</v>
      </c>
      <c r="I56" s="44">
        <f>+J97</f>
        <v>0</v>
      </c>
      <c r="J56" s="45"/>
      <c r="K56" s="42"/>
    </row>
    <row r="57" spans="2:11" s="41" customFormat="1" ht="32.15" customHeight="1">
      <c r="B57" s="42">
        <v>23</v>
      </c>
      <c r="C57" s="143" t="s">
        <v>128</v>
      </c>
      <c r="D57" s="143"/>
      <c r="E57" s="143"/>
      <c r="F57" s="138"/>
      <c r="G57" s="138"/>
      <c r="H57" s="35"/>
      <c r="I57" s="42"/>
      <c r="J57" s="45"/>
      <c r="K57" s="42"/>
    </row>
    <row r="58" spans="2:11" s="41" customFormat="1" ht="64.400000000000006" customHeight="1">
      <c r="B58" s="42">
        <v>24</v>
      </c>
      <c r="C58" s="137" t="s">
        <v>204</v>
      </c>
      <c r="D58" s="137"/>
      <c r="E58" s="137"/>
      <c r="F58" s="138" t="s">
        <v>36</v>
      </c>
      <c r="G58" s="138"/>
      <c r="H58" s="42"/>
      <c r="I58" s="42"/>
      <c r="J58" s="45"/>
      <c r="K58" s="33"/>
    </row>
    <row r="59" spans="2:11" s="41" customFormat="1" ht="102.65" customHeight="1">
      <c r="B59" s="42">
        <v>25</v>
      </c>
      <c r="C59" s="137" t="s">
        <v>205</v>
      </c>
      <c r="D59" s="137"/>
      <c r="E59" s="137"/>
      <c r="F59" s="138" t="s">
        <v>37</v>
      </c>
      <c r="G59" s="138"/>
      <c r="H59" s="43" t="s">
        <v>23</v>
      </c>
      <c r="I59" s="44"/>
      <c r="J59" s="45"/>
      <c r="K59" s="32"/>
    </row>
    <row r="60" spans="2:11" s="41" customFormat="1" ht="216.65" customHeight="1">
      <c r="B60" s="42">
        <v>26</v>
      </c>
      <c r="C60" s="137" t="s">
        <v>206</v>
      </c>
      <c r="D60" s="137"/>
      <c r="E60" s="137"/>
      <c r="F60" s="138" t="s">
        <v>38</v>
      </c>
      <c r="G60" s="138"/>
      <c r="H60" s="43" t="s">
        <v>23</v>
      </c>
      <c r="I60" s="44">
        <v>0</v>
      </c>
      <c r="J60" s="45"/>
      <c r="K60" s="42"/>
    </row>
    <row r="61" spans="2:11" s="41" customFormat="1" ht="180.65" customHeight="1">
      <c r="B61" s="42">
        <v>27</v>
      </c>
      <c r="C61" s="137" t="s">
        <v>207</v>
      </c>
      <c r="D61" s="137"/>
      <c r="E61" s="137"/>
      <c r="F61" s="138" t="s">
        <v>39</v>
      </c>
      <c r="G61" s="138"/>
      <c r="H61" s="43" t="s">
        <v>23</v>
      </c>
      <c r="I61" s="42">
        <v>0</v>
      </c>
      <c r="J61" s="45"/>
      <c r="K61" s="42"/>
    </row>
    <row r="62" spans="2:11" s="41" customFormat="1" ht="153" customHeight="1">
      <c r="B62" s="42">
        <v>28</v>
      </c>
      <c r="C62" s="137" t="s">
        <v>40</v>
      </c>
      <c r="D62" s="137"/>
      <c r="E62" s="137"/>
      <c r="F62" s="138" t="s">
        <v>41</v>
      </c>
      <c r="G62" s="138"/>
      <c r="H62" s="43" t="s">
        <v>10</v>
      </c>
      <c r="I62" s="42"/>
      <c r="J62" s="45"/>
      <c r="K62" s="42"/>
    </row>
    <row r="63" spans="2:11" s="41" customFormat="1" ht="111.65" customHeight="1">
      <c r="B63" s="42">
        <v>29</v>
      </c>
      <c r="C63" s="137" t="s">
        <v>208</v>
      </c>
      <c r="D63" s="137"/>
      <c r="E63" s="137"/>
      <c r="F63" s="138" t="s">
        <v>42</v>
      </c>
      <c r="G63" s="138"/>
      <c r="H63" s="43" t="s">
        <v>10</v>
      </c>
      <c r="I63" s="44"/>
      <c r="J63" s="45"/>
      <c r="K63" s="42"/>
    </row>
    <row r="64" spans="2:11" s="41" customFormat="1" ht="241.75" customHeight="1">
      <c r="B64" s="42">
        <v>30</v>
      </c>
      <c r="C64" s="137" t="s">
        <v>209</v>
      </c>
      <c r="D64" s="137"/>
      <c r="E64" s="137"/>
      <c r="F64" s="138" t="s">
        <v>43</v>
      </c>
      <c r="G64" s="138"/>
      <c r="H64" s="43" t="s">
        <v>23</v>
      </c>
      <c r="I64" s="44"/>
      <c r="J64" s="45"/>
      <c r="K64" s="42"/>
    </row>
    <row r="65" spans="2:11" s="41" customFormat="1" ht="249" customHeight="1">
      <c r="B65" s="42">
        <v>31</v>
      </c>
      <c r="C65" s="137" t="s">
        <v>129</v>
      </c>
      <c r="D65" s="137"/>
      <c r="E65" s="137"/>
      <c r="F65" s="138" t="s">
        <v>44</v>
      </c>
      <c r="G65" s="138"/>
      <c r="H65" s="43" t="s">
        <v>45</v>
      </c>
      <c r="I65" s="44"/>
      <c r="J65" s="45"/>
      <c r="K65" s="42"/>
    </row>
    <row r="66" spans="2:11" s="41" customFormat="1" ht="138" customHeight="1">
      <c r="B66" s="42">
        <v>32</v>
      </c>
      <c r="C66" s="137" t="s">
        <v>210</v>
      </c>
      <c r="D66" s="137"/>
      <c r="E66" s="137"/>
      <c r="F66" s="138" t="s">
        <v>46</v>
      </c>
      <c r="G66" s="138"/>
      <c r="H66" s="43" t="s">
        <v>47</v>
      </c>
      <c r="I66" s="44"/>
      <c r="J66" s="45"/>
      <c r="K66" s="42"/>
    </row>
    <row r="67" spans="2:11" s="41" customFormat="1" ht="166.75" customHeight="1">
      <c r="B67" s="42">
        <v>33</v>
      </c>
      <c r="C67" s="137" t="s">
        <v>211</v>
      </c>
      <c r="D67" s="137"/>
      <c r="E67" s="137"/>
      <c r="F67" s="138" t="s">
        <v>48</v>
      </c>
      <c r="G67" s="138"/>
      <c r="H67" s="43" t="s">
        <v>45</v>
      </c>
      <c r="I67" s="44"/>
      <c r="J67" s="45"/>
      <c r="K67" s="42"/>
    </row>
    <row r="68" spans="2:11" s="41" customFormat="1" ht="165" customHeight="1">
      <c r="B68" s="42">
        <v>34</v>
      </c>
      <c r="C68" s="137" t="s">
        <v>212</v>
      </c>
      <c r="D68" s="137"/>
      <c r="E68" s="137"/>
      <c r="F68" s="138" t="s">
        <v>49</v>
      </c>
      <c r="G68" s="138"/>
      <c r="H68" s="43" t="s">
        <v>21</v>
      </c>
      <c r="I68" s="42"/>
      <c r="J68" s="45"/>
      <c r="K68" s="42"/>
    </row>
    <row r="69" spans="2:11" s="41" customFormat="1" ht="409.5" customHeight="1">
      <c r="B69" s="42">
        <v>35</v>
      </c>
      <c r="C69" s="137" t="s">
        <v>213</v>
      </c>
      <c r="D69" s="137"/>
      <c r="E69" s="137"/>
      <c r="F69" s="138" t="s">
        <v>50</v>
      </c>
      <c r="G69" s="138"/>
      <c r="H69" s="43" t="s">
        <v>17</v>
      </c>
      <c r="I69" s="42"/>
      <c r="J69" s="45"/>
      <c r="K69" s="42"/>
    </row>
    <row r="70" spans="2:11" s="41" customFormat="1" ht="201" customHeight="1">
      <c r="B70" s="42">
        <v>36</v>
      </c>
      <c r="C70" s="137" t="s">
        <v>214</v>
      </c>
      <c r="D70" s="137"/>
      <c r="E70" s="137"/>
      <c r="F70" s="138" t="s">
        <v>51</v>
      </c>
      <c r="G70" s="138"/>
      <c r="H70" s="42" t="s">
        <v>14</v>
      </c>
      <c r="I70" s="42"/>
      <c r="J70" s="45"/>
      <c r="K70" s="42"/>
    </row>
    <row r="71" spans="2:11" s="41" customFormat="1" ht="201" customHeight="1">
      <c r="B71" s="42">
        <v>37</v>
      </c>
      <c r="C71" s="137" t="s">
        <v>215</v>
      </c>
      <c r="D71" s="137"/>
      <c r="E71" s="137"/>
      <c r="F71" s="138" t="s">
        <v>52</v>
      </c>
      <c r="G71" s="138"/>
      <c r="H71" s="42" t="s">
        <v>14</v>
      </c>
      <c r="I71" s="42"/>
      <c r="J71" s="45"/>
      <c r="K71" s="42"/>
    </row>
    <row r="72" spans="2:11" s="41" customFormat="1" ht="141" customHeight="1">
      <c r="B72" s="42">
        <v>38</v>
      </c>
      <c r="C72" s="137" t="s">
        <v>53</v>
      </c>
      <c r="D72" s="137"/>
      <c r="E72" s="137"/>
      <c r="F72" s="144" t="s">
        <v>54</v>
      </c>
      <c r="G72" s="144"/>
      <c r="H72" s="42" t="s">
        <v>14</v>
      </c>
      <c r="I72" s="39"/>
      <c r="J72" s="45"/>
      <c r="K72" s="42"/>
    </row>
    <row r="73" spans="2:11" s="41" customFormat="1" ht="228.65" customHeight="1">
      <c r="B73" s="42">
        <v>39</v>
      </c>
      <c r="C73" s="137" t="s">
        <v>55</v>
      </c>
      <c r="D73" s="137"/>
      <c r="E73" s="137"/>
      <c r="F73" s="144" t="s">
        <v>56</v>
      </c>
      <c r="G73" s="144"/>
      <c r="H73" s="42" t="s">
        <v>14</v>
      </c>
      <c r="I73" s="39"/>
      <c r="J73" s="45"/>
      <c r="K73" s="42"/>
    </row>
    <row r="74" spans="2:11" s="41" customFormat="1" ht="228.65" customHeight="1">
      <c r="B74" s="42">
        <v>40</v>
      </c>
      <c r="C74" s="145" t="s">
        <v>130</v>
      </c>
      <c r="D74" s="145"/>
      <c r="E74" s="145"/>
      <c r="F74" s="144" t="s">
        <v>58</v>
      </c>
      <c r="G74" s="144"/>
      <c r="H74" s="42" t="s">
        <v>59</v>
      </c>
      <c r="I74" s="39"/>
      <c r="J74" s="45"/>
      <c r="K74" s="42"/>
    </row>
    <row r="75" spans="2:11" s="41" customFormat="1" ht="228.65" customHeight="1">
      <c r="B75" s="42">
        <v>41</v>
      </c>
      <c r="C75" s="137" t="s">
        <v>60</v>
      </c>
      <c r="D75" s="137"/>
      <c r="E75" s="137"/>
      <c r="F75" s="138" t="s">
        <v>61</v>
      </c>
      <c r="G75" s="138"/>
      <c r="H75" s="32" t="s">
        <v>62</v>
      </c>
      <c r="I75" s="42"/>
      <c r="J75" s="45"/>
      <c r="K75" s="42"/>
    </row>
    <row r="76" spans="2:11" s="41" customFormat="1" ht="201" customHeight="1">
      <c r="B76" s="42">
        <v>42</v>
      </c>
      <c r="C76" s="145" t="s">
        <v>63</v>
      </c>
      <c r="D76" s="145"/>
      <c r="E76" s="145"/>
      <c r="F76" s="138" t="s">
        <v>64</v>
      </c>
      <c r="G76" s="138"/>
      <c r="H76" s="32" t="s">
        <v>62</v>
      </c>
      <c r="I76" s="42"/>
      <c r="J76" s="45"/>
      <c r="K76" s="42"/>
    </row>
    <row r="77" spans="2:11" s="41" customFormat="1" ht="145.65" customHeight="1">
      <c r="B77" s="42">
        <v>43</v>
      </c>
      <c r="C77" s="137" t="s">
        <v>131</v>
      </c>
      <c r="D77" s="137"/>
      <c r="E77" s="137"/>
      <c r="F77" s="138" t="s">
        <v>64</v>
      </c>
      <c r="G77" s="138"/>
      <c r="H77" s="32" t="s">
        <v>23</v>
      </c>
      <c r="I77" s="42"/>
      <c r="J77" s="45"/>
      <c r="K77" s="42"/>
    </row>
    <row r="78" spans="2:11" s="41" customFormat="1" ht="161.5" customHeight="1">
      <c r="B78" s="42">
        <v>44</v>
      </c>
      <c r="C78" s="137" t="s">
        <v>132</v>
      </c>
      <c r="D78" s="137"/>
      <c r="E78" s="137"/>
      <c r="F78" s="138" t="s">
        <v>67</v>
      </c>
      <c r="G78" s="138"/>
      <c r="H78" s="32" t="s">
        <v>14</v>
      </c>
      <c r="I78" s="42"/>
      <c r="J78" s="45"/>
      <c r="K78" s="42"/>
    </row>
    <row r="79" spans="2:11" s="41" customFormat="1" ht="161.5" customHeight="1">
      <c r="B79" s="42">
        <v>45</v>
      </c>
      <c r="C79" s="137" t="s">
        <v>72</v>
      </c>
      <c r="D79" s="137"/>
      <c r="E79" s="137"/>
      <c r="F79" s="138" t="s">
        <v>73</v>
      </c>
      <c r="G79" s="138"/>
      <c r="H79" s="32" t="s">
        <v>68</v>
      </c>
      <c r="I79" s="44">
        <f>+J111</f>
        <v>0</v>
      </c>
      <c r="J79" s="45"/>
      <c r="K79" s="42"/>
    </row>
    <row r="80" spans="2:11" s="41" customFormat="1" ht="136.4" customHeight="1">
      <c r="B80" s="42">
        <v>46</v>
      </c>
      <c r="C80" s="137" t="s">
        <v>133</v>
      </c>
      <c r="D80" s="137"/>
      <c r="E80" s="137"/>
      <c r="F80" s="138" t="s">
        <v>93</v>
      </c>
      <c r="G80" s="138"/>
      <c r="H80" s="32" t="s">
        <v>14</v>
      </c>
      <c r="I80" s="44">
        <f>+J103</f>
        <v>0</v>
      </c>
      <c r="J80" s="45"/>
      <c r="K80" s="42"/>
    </row>
    <row r="81" spans="2:11" s="41" customFormat="1" ht="168" customHeight="1">
      <c r="B81" s="42">
        <v>47</v>
      </c>
      <c r="C81" s="137" t="s">
        <v>76</v>
      </c>
      <c r="D81" s="137"/>
      <c r="E81" s="137"/>
      <c r="F81" s="138" t="s">
        <v>77</v>
      </c>
      <c r="G81" s="138"/>
      <c r="H81" s="32" t="s">
        <v>59</v>
      </c>
      <c r="I81" s="44"/>
      <c r="J81" s="45"/>
      <c r="K81" s="42">
        <v>0</v>
      </c>
    </row>
    <row r="82" spans="2:11" s="41" customFormat="1" ht="176.4" customHeight="1">
      <c r="B82" s="42">
        <v>48</v>
      </c>
      <c r="C82" s="137" t="s">
        <v>134</v>
      </c>
      <c r="D82" s="137"/>
      <c r="E82" s="137"/>
      <c r="F82" s="146" t="s">
        <v>70</v>
      </c>
      <c r="G82" s="147"/>
      <c r="H82" s="31" t="s">
        <v>135</v>
      </c>
      <c r="I82" s="47"/>
      <c r="J82" s="47"/>
      <c r="K82" s="47"/>
    </row>
    <row r="83" spans="2:11" s="41" customFormat="1" ht="162.65" customHeight="1">
      <c r="B83" s="42">
        <v>49</v>
      </c>
      <c r="C83" s="145" t="s">
        <v>74</v>
      </c>
      <c r="D83" s="145"/>
      <c r="E83" s="145"/>
      <c r="F83" s="146" t="s">
        <v>136</v>
      </c>
      <c r="G83" s="147"/>
      <c r="H83" s="31" t="s">
        <v>12</v>
      </c>
      <c r="I83" s="31"/>
      <c r="J83" s="31"/>
      <c r="K83" s="31"/>
    </row>
    <row r="84" spans="2:11" s="41" customFormat="1" ht="196.4" customHeight="1">
      <c r="B84" s="42">
        <v>50</v>
      </c>
      <c r="C84" s="145" t="s">
        <v>82</v>
      </c>
      <c r="D84" s="145"/>
      <c r="E84" s="145"/>
      <c r="F84" s="146" t="s">
        <v>95</v>
      </c>
      <c r="G84" s="147"/>
      <c r="H84" s="31" t="s">
        <v>135</v>
      </c>
      <c r="I84" s="31"/>
      <c r="J84" s="31"/>
      <c r="K84" s="31"/>
    </row>
    <row r="85" spans="2:11" s="41" customFormat="1" ht="23">
      <c r="B85" s="149" t="s">
        <v>137</v>
      </c>
      <c r="C85" s="150"/>
      <c r="D85" s="151"/>
      <c r="E85" s="48" t="s">
        <v>138</v>
      </c>
      <c r="F85" s="48"/>
      <c r="G85" s="48" t="s">
        <v>139</v>
      </c>
      <c r="H85" s="48" t="s">
        <v>140</v>
      </c>
      <c r="I85" s="46" t="s">
        <v>141</v>
      </c>
      <c r="J85" s="48" t="s">
        <v>4</v>
      </c>
      <c r="K85" s="48" t="s">
        <v>3</v>
      </c>
    </row>
    <row r="86" spans="2:11" s="41" customFormat="1" ht="23">
      <c r="B86" s="46"/>
      <c r="C86" s="46"/>
      <c r="D86" s="46"/>
      <c r="E86" s="48"/>
      <c r="F86" s="48"/>
      <c r="G86" s="48"/>
      <c r="H86" s="48"/>
      <c r="I86" s="46"/>
      <c r="J86" s="48"/>
      <c r="K86" s="48"/>
    </row>
    <row r="87" spans="2:11" s="41" customFormat="1" ht="14.4" customHeight="1">
      <c r="B87" s="49"/>
      <c r="C87" s="46"/>
      <c r="D87" s="46"/>
      <c r="E87" s="48"/>
      <c r="F87" s="48"/>
      <c r="G87" s="48"/>
      <c r="H87" s="48"/>
      <c r="I87" s="46"/>
      <c r="J87" s="48"/>
      <c r="K87" s="48"/>
    </row>
    <row r="88" spans="2:11" s="41" customFormat="1" ht="23">
      <c r="B88" s="143" t="s">
        <v>142</v>
      </c>
      <c r="C88" s="143"/>
      <c r="D88" s="143"/>
      <c r="E88" s="143"/>
      <c r="F88" s="50"/>
      <c r="G88" s="50"/>
      <c r="H88" s="50"/>
      <c r="I88" s="43"/>
      <c r="J88" s="49"/>
      <c r="K88" s="48"/>
    </row>
    <row r="89" spans="2:11" s="41" customFormat="1" ht="23">
      <c r="B89" s="148" t="s">
        <v>120</v>
      </c>
      <c r="C89" s="148"/>
      <c r="D89" s="148"/>
      <c r="E89" s="46">
        <v>0</v>
      </c>
      <c r="F89" s="50"/>
      <c r="G89" s="43"/>
      <c r="H89" s="43"/>
      <c r="I89" s="51"/>
      <c r="J89" s="52">
        <f>I89*H89*G89*E89</f>
        <v>0</v>
      </c>
      <c r="K89" s="48"/>
    </row>
    <row r="90" spans="2:11" s="41" customFormat="1" ht="23">
      <c r="B90" s="152" t="s">
        <v>143</v>
      </c>
      <c r="C90" s="152"/>
      <c r="D90" s="152"/>
      <c r="E90" s="40"/>
      <c r="F90" s="50"/>
      <c r="G90" s="50"/>
      <c r="H90" s="50"/>
      <c r="I90" s="51"/>
      <c r="J90" s="52">
        <f>SUM(J89:J89)</f>
        <v>0</v>
      </c>
      <c r="K90" s="43" t="s">
        <v>17</v>
      </c>
    </row>
    <row r="91" spans="2:11" s="41" customFormat="1" ht="23">
      <c r="B91" s="43"/>
      <c r="C91" s="53"/>
      <c r="D91" s="43"/>
      <c r="E91" s="40"/>
      <c r="F91" s="50"/>
      <c r="G91" s="50"/>
      <c r="H91" s="50"/>
      <c r="I91" s="51"/>
      <c r="J91" s="43"/>
      <c r="K91" s="43"/>
    </row>
    <row r="92" spans="2:11" s="41" customFormat="1">
      <c r="B92" s="33"/>
      <c r="C92" s="32"/>
      <c r="D92" s="32"/>
      <c r="E92" s="34"/>
      <c r="F92" s="34"/>
      <c r="G92" s="34"/>
      <c r="H92" s="34"/>
      <c r="I92" s="32"/>
      <c r="J92" s="34"/>
      <c r="K92" s="33"/>
    </row>
    <row r="93" spans="2:11" s="41" customFormat="1">
      <c r="B93" s="155" t="s">
        <v>340</v>
      </c>
      <c r="C93" s="155"/>
      <c r="D93" s="155"/>
      <c r="E93" s="54"/>
      <c r="F93" s="54"/>
      <c r="G93" s="34"/>
      <c r="H93" s="34"/>
      <c r="I93" s="32"/>
      <c r="J93" s="34"/>
      <c r="K93" s="33"/>
    </row>
    <row r="94" spans="2:11" s="41" customFormat="1">
      <c r="B94" s="154" t="s">
        <v>144</v>
      </c>
      <c r="C94" s="154"/>
      <c r="D94" s="154"/>
      <c r="E94" s="55"/>
      <c r="F94" s="55"/>
      <c r="G94" s="34"/>
      <c r="H94" s="34"/>
      <c r="I94" s="32"/>
      <c r="J94" s="56">
        <f>+J21</f>
        <v>0</v>
      </c>
      <c r="K94" s="33"/>
    </row>
    <row r="95" spans="2:11" s="41" customFormat="1">
      <c r="B95" s="154" t="s">
        <v>145</v>
      </c>
      <c r="C95" s="154"/>
      <c r="D95" s="154"/>
      <c r="E95" s="55"/>
      <c r="F95" s="55"/>
      <c r="G95" s="34"/>
      <c r="H95" s="34"/>
      <c r="I95" s="32"/>
      <c r="J95" s="56">
        <v>0</v>
      </c>
      <c r="K95" s="33"/>
    </row>
    <row r="96" spans="2:11" s="41" customFormat="1">
      <c r="B96" s="153" t="s">
        <v>143</v>
      </c>
      <c r="C96" s="153"/>
      <c r="D96" s="153"/>
      <c r="E96" s="55"/>
      <c r="F96" s="55"/>
      <c r="G96" s="34"/>
      <c r="H96" s="34"/>
      <c r="I96" s="32"/>
      <c r="J96" s="56">
        <f>SUM(J94:J95)</f>
        <v>0</v>
      </c>
      <c r="K96" s="32"/>
    </row>
    <row r="97" spans="1:30" s="41" customFormat="1">
      <c r="B97" s="153" t="s">
        <v>143</v>
      </c>
      <c r="C97" s="153"/>
      <c r="D97" s="153"/>
      <c r="E97" s="55"/>
      <c r="F97" s="55"/>
      <c r="G97" s="34"/>
      <c r="H97" s="34"/>
      <c r="I97" s="32"/>
      <c r="J97" s="56">
        <f>ROUND(J96,0)</f>
        <v>0</v>
      </c>
      <c r="K97" s="32" t="s">
        <v>10</v>
      </c>
    </row>
    <row r="98" spans="1:30" s="41" customFormat="1">
      <c r="B98" s="155"/>
      <c r="C98" s="155"/>
      <c r="D98" s="155"/>
      <c r="E98" s="24"/>
      <c r="F98" s="34"/>
      <c r="G98" s="34"/>
      <c r="H98" s="34"/>
      <c r="I98" s="39"/>
      <c r="J98" s="32"/>
      <c r="K98" s="32"/>
    </row>
    <row r="99" spans="1:30" s="41" customFormat="1">
      <c r="B99" s="155" t="s">
        <v>309</v>
      </c>
      <c r="C99" s="155"/>
      <c r="D99" s="155"/>
      <c r="E99" s="54"/>
      <c r="F99" s="54"/>
      <c r="G99" s="34"/>
      <c r="H99" s="34"/>
      <c r="I99" s="32"/>
      <c r="J99" s="34"/>
      <c r="K99" s="33"/>
    </row>
    <row r="100" spans="1:30" s="41" customFormat="1">
      <c r="B100" s="154" t="s">
        <v>144</v>
      </c>
      <c r="C100" s="154"/>
      <c r="D100" s="154"/>
      <c r="E100" s="55"/>
      <c r="F100" s="55"/>
      <c r="G100" s="34"/>
      <c r="H100" s="34"/>
      <c r="I100" s="32"/>
      <c r="J100" s="56">
        <f>+J22</f>
        <v>0</v>
      </c>
      <c r="K100" s="33"/>
    </row>
    <row r="101" spans="1:30" s="41" customFormat="1">
      <c r="B101" s="154" t="s">
        <v>145</v>
      </c>
      <c r="C101" s="154"/>
      <c r="D101" s="154"/>
      <c r="E101" s="55"/>
      <c r="F101" s="55"/>
      <c r="G101" s="34"/>
      <c r="H101" s="34"/>
      <c r="I101" s="32"/>
      <c r="J101" s="56">
        <f>+J100*0.1</f>
        <v>0</v>
      </c>
      <c r="K101" s="33"/>
    </row>
    <row r="102" spans="1:30" s="41" customFormat="1">
      <c r="B102" s="153" t="s">
        <v>143</v>
      </c>
      <c r="C102" s="153"/>
      <c r="D102" s="153"/>
      <c r="E102" s="55"/>
      <c r="F102" s="55"/>
      <c r="G102" s="34"/>
      <c r="H102" s="34"/>
      <c r="I102" s="32"/>
      <c r="J102" s="56">
        <f>SUM(J100:J101)</f>
        <v>0</v>
      </c>
      <c r="K102" s="32"/>
    </row>
    <row r="103" spans="1:30" s="41" customFormat="1">
      <c r="B103" s="153" t="s">
        <v>143</v>
      </c>
      <c r="C103" s="153"/>
      <c r="D103" s="153"/>
      <c r="E103" s="55"/>
      <c r="F103" s="55"/>
      <c r="G103" s="34"/>
      <c r="H103" s="34"/>
      <c r="I103" s="32"/>
      <c r="J103" s="56">
        <f>ROUND(J102,0)</f>
        <v>0</v>
      </c>
      <c r="K103" s="32" t="s">
        <v>21</v>
      </c>
    </row>
    <row r="104" spans="1:30" s="41" customFormat="1">
      <c r="B104" s="154"/>
      <c r="C104" s="154"/>
      <c r="D104" s="154"/>
      <c r="E104" s="24"/>
      <c r="F104" s="24"/>
      <c r="G104" s="34"/>
      <c r="H104" s="34"/>
      <c r="I104" s="32"/>
      <c r="J104" s="56"/>
    </row>
    <row r="105" spans="1:30" s="41" customFormat="1">
      <c r="B105" s="154"/>
      <c r="C105" s="154"/>
      <c r="D105" s="154"/>
      <c r="E105" s="24"/>
      <c r="F105" s="24"/>
      <c r="G105" s="141"/>
      <c r="H105" s="141"/>
      <c r="I105" s="141"/>
      <c r="J105" s="56"/>
      <c r="K105" s="33"/>
    </row>
    <row r="106" spans="1:30" s="41" customFormat="1">
      <c r="B106" s="154"/>
      <c r="C106" s="154"/>
      <c r="D106" s="154"/>
      <c r="E106" s="54"/>
      <c r="F106" s="54"/>
      <c r="G106" s="54"/>
      <c r="H106" s="34"/>
      <c r="I106" s="32"/>
      <c r="J106" s="56"/>
      <c r="K106" s="33"/>
    </row>
    <row r="107" spans="1:30">
      <c r="B107" s="33"/>
      <c r="C107" s="32"/>
      <c r="D107" s="32"/>
      <c r="E107" s="34"/>
      <c r="F107" s="34"/>
      <c r="G107" s="34"/>
      <c r="H107" s="34"/>
      <c r="I107" s="32"/>
      <c r="J107" s="34"/>
      <c r="K107" s="34"/>
    </row>
    <row r="108" spans="1:30">
      <c r="B108" s="155"/>
      <c r="C108" s="155"/>
      <c r="D108" s="155"/>
      <c r="E108" s="24"/>
      <c r="F108" s="24"/>
      <c r="G108" s="34"/>
      <c r="H108" s="34"/>
      <c r="I108" s="32"/>
      <c r="J108" s="34"/>
      <c r="K108" s="34"/>
    </row>
    <row r="109" spans="1:30">
      <c r="B109" s="154"/>
      <c r="C109" s="154"/>
      <c r="D109" s="154"/>
      <c r="E109" s="24"/>
      <c r="F109" s="24"/>
      <c r="G109" s="141"/>
      <c r="H109" s="141"/>
      <c r="I109" s="141"/>
      <c r="J109" s="56"/>
      <c r="K109" s="32"/>
    </row>
    <row r="110" spans="1:30" s="34" customFormat="1">
      <c r="A110" s="58"/>
      <c r="B110" s="33"/>
      <c r="C110" s="32"/>
      <c r="D110" s="32"/>
      <c r="I110" s="32"/>
      <c r="J110" s="56"/>
      <c r="L110" s="23"/>
      <c r="M110" s="23"/>
      <c r="N110" s="23"/>
      <c r="O110" s="23"/>
      <c r="P110" s="23"/>
      <c r="Q110" s="23"/>
      <c r="R110" s="23"/>
      <c r="S110" s="23"/>
      <c r="T110" s="23"/>
      <c r="U110" s="23"/>
      <c r="V110" s="23"/>
      <c r="W110" s="23"/>
      <c r="X110" s="23"/>
      <c r="Y110" s="23"/>
      <c r="Z110" s="23"/>
      <c r="AA110" s="23"/>
      <c r="AB110" s="23"/>
      <c r="AC110" s="23"/>
      <c r="AD110" s="23"/>
    </row>
    <row r="111" spans="1:30" s="34" customFormat="1">
      <c r="A111" s="58"/>
      <c r="B111" s="33"/>
      <c r="C111" s="32"/>
      <c r="D111" s="32"/>
      <c r="I111" s="32"/>
      <c r="J111" s="56"/>
      <c r="K111" s="32"/>
      <c r="L111" s="23"/>
      <c r="M111" s="23"/>
      <c r="N111" s="23"/>
      <c r="O111" s="23"/>
      <c r="P111" s="23"/>
      <c r="Q111" s="23"/>
      <c r="R111" s="23"/>
      <c r="S111" s="23"/>
      <c r="T111" s="23"/>
      <c r="U111" s="23"/>
      <c r="V111" s="23"/>
      <c r="W111" s="23"/>
      <c r="X111" s="23"/>
      <c r="Y111" s="23"/>
      <c r="Z111" s="23"/>
      <c r="AA111" s="23"/>
      <c r="AB111" s="23"/>
      <c r="AC111" s="23"/>
      <c r="AD111" s="23"/>
    </row>
    <row r="112" spans="1:30">
      <c r="J112" s="56"/>
    </row>
  </sheetData>
  <mergeCells count="137">
    <mergeCell ref="B109:D109"/>
    <mergeCell ref="G109:I109"/>
    <mergeCell ref="B103:D103"/>
    <mergeCell ref="B104:D104"/>
    <mergeCell ref="B105:D105"/>
    <mergeCell ref="G105:I105"/>
    <mergeCell ref="B106:D106"/>
    <mergeCell ref="B108:D108"/>
    <mergeCell ref="B97:D97"/>
    <mergeCell ref="B98:D98"/>
    <mergeCell ref="B99:D99"/>
    <mergeCell ref="B100:D100"/>
    <mergeCell ref="B101:D101"/>
    <mergeCell ref="B102:D102"/>
    <mergeCell ref="B89:D89"/>
    <mergeCell ref="B90:D90"/>
    <mergeCell ref="B93:D93"/>
    <mergeCell ref="B94:D94"/>
    <mergeCell ref="B95:D95"/>
    <mergeCell ref="B96:D96"/>
    <mergeCell ref="C83:E83"/>
    <mergeCell ref="F83:G83"/>
    <mergeCell ref="C84:E84"/>
    <mergeCell ref="F84:G84"/>
    <mergeCell ref="B85:D85"/>
    <mergeCell ref="B88:E88"/>
    <mergeCell ref="C80:E80"/>
    <mergeCell ref="F80:G80"/>
    <mergeCell ref="C81:E81"/>
    <mergeCell ref="F81:G81"/>
    <mergeCell ref="C82:E82"/>
    <mergeCell ref="F82:G82"/>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8:E38"/>
    <mergeCell ref="F38:G38"/>
    <mergeCell ref="C39:E39"/>
    <mergeCell ref="F39:G39"/>
    <mergeCell ref="C40:E40"/>
    <mergeCell ref="F40:G40"/>
    <mergeCell ref="C35:E35"/>
    <mergeCell ref="F35:G35"/>
    <mergeCell ref="C36:E36"/>
    <mergeCell ref="F36:G36"/>
    <mergeCell ref="C37:E37"/>
    <mergeCell ref="F37:G37"/>
    <mergeCell ref="B15:K15"/>
    <mergeCell ref="C25:D25"/>
    <mergeCell ref="C26:D26"/>
    <mergeCell ref="C27:D27"/>
    <mergeCell ref="B32:J32"/>
    <mergeCell ref="C34:E34"/>
    <mergeCell ref="F34:G34"/>
    <mergeCell ref="E9:K9"/>
    <mergeCell ref="B13:B14"/>
    <mergeCell ref="C13:C14"/>
    <mergeCell ref="D13:D14"/>
    <mergeCell ref="E13:E14"/>
    <mergeCell ref="G13:I13"/>
    <mergeCell ref="J13:J14"/>
    <mergeCell ref="K13:K14"/>
  </mergeCells>
  <pageMargins left="0.7" right="0.7" top="0.75" bottom="0.75" header="0.3" footer="0.3"/>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A98D81-0065-4E07-9D53-6D836FE577FC}">
  <sheetPr>
    <tabColor rgb="FFFFFF00"/>
  </sheetPr>
  <dimension ref="A2:AD112"/>
  <sheetViews>
    <sheetView topLeftCell="A32" zoomScale="59" workbookViewId="0">
      <selection activeCell="E27" sqref="E27"/>
    </sheetView>
  </sheetViews>
  <sheetFormatPr defaultColWidth="8.90625" defaultRowHeight="21.5"/>
  <cols>
    <col min="1" max="1" width="8.90625" style="23"/>
    <col min="2" max="2" width="29.90625" style="22" customWidth="1"/>
    <col min="3" max="3" width="21.90625" style="21" customWidth="1"/>
    <col min="4" max="4" width="23.453125" style="21" customWidth="1"/>
    <col min="5" max="5" width="47.08984375" style="23" customWidth="1"/>
    <col min="6" max="6" width="14.90625" style="23" customWidth="1"/>
    <col min="7" max="7" width="12.90625" style="23" customWidth="1"/>
    <col min="8" max="8" width="13.54296875" style="23" customWidth="1"/>
    <col min="9" max="9" width="14.90625" style="23" customWidth="1"/>
    <col min="10" max="10" width="19.90625" style="23" customWidth="1"/>
    <col min="11" max="11" width="35" style="22" customWidth="1"/>
    <col min="12" max="16384" width="8.90625" style="23"/>
  </cols>
  <sheetData>
    <row r="2" spans="2:11" ht="42" customHeight="1">
      <c r="B2" s="24" t="s">
        <v>99</v>
      </c>
      <c r="C2" s="36" t="s">
        <v>251</v>
      </c>
    </row>
    <row r="3" spans="2:11" ht="21" customHeight="1">
      <c r="B3" s="24" t="s">
        <v>100</v>
      </c>
      <c r="C3" s="25"/>
      <c r="E3" s="23" t="s">
        <v>372</v>
      </c>
      <c r="F3" s="23">
        <f>6*30</f>
        <v>180</v>
      </c>
    </row>
    <row r="4" spans="2:11" ht="21" customHeight="1">
      <c r="B4" s="24" t="s">
        <v>101</v>
      </c>
      <c r="C4" s="32" t="s">
        <v>370</v>
      </c>
      <c r="E4" s="23" t="s">
        <v>334</v>
      </c>
    </row>
    <row r="5" spans="2:11" ht="21" customHeight="1">
      <c r="B5" s="24" t="s">
        <v>102</v>
      </c>
      <c r="C5" s="25" t="s">
        <v>371</v>
      </c>
    </row>
    <row r="6" spans="2:11" ht="21" customHeight="1">
      <c r="B6" s="24" t="s">
        <v>103</v>
      </c>
      <c r="C6" s="25"/>
    </row>
    <row r="7" spans="2:11" ht="21" customHeight="1">
      <c r="B7" s="24" t="s">
        <v>104</v>
      </c>
      <c r="C7" s="25">
        <v>6</v>
      </c>
    </row>
    <row r="8" spans="2:11" ht="21" customHeight="1">
      <c r="B8" s="24" t="s">
        <v>105</v>
      </c>
      <c r="C8" s="25" t="s">
        <v>362</v>
      </c>
    </row>
    <row r="9" spans="2:11" ht="41.4" customHeight="1">
      <c r="B9" s="26" t="s">
        <v>106</v>
      </c>
      <c r="C9" s="25">
        <f>C7+1</f>
        <v>7</v>
      </c>
      <c r="E9" s="135"/>
      <c r="F9" s="135"/>
      <c r="G9" s="135"/>
      <c r="H9" s="135"/>
      <c r="I9" s="135"/>
      <c r="J9" s="135"/>
      <c r="K9" s="135"/>
    </row>
    <row r="10" spans="2:11" ht="21" customHeight="1">
      <c r="B10" s="24" t="s">
        <v>107</v>
      </c>
      <c r="C10" s="25" t="s">
        <v>217</v>
      </c>
      <c r="J10" s="27"/>
    </row>
    <row r="11" spans="2:11" ht="21" customHeight="1">
      <c r="B11" s="24" t="s">
        <v>108</v>
      </c>
      <c r="C11" s="25" t="s">
        <v>218</v>
      </c>
    </row>
    <row r="12" spans="2:11">
      <c r="B12" s="28"/>
      <c r="C12" s="29"/>
    </row>
    <row r="13" spans="2:11" ht="15" customHeight="1">
      <c r="B13" s="136" t="s">
        <v>109</v>
      </c>
      <c r="C13" s="136" t="s">
        <v>110</v>
      </c>
      <c r="D13" s="136" t="s">
        <v>111</v>
      </c>
      <c r="E13" s="136" t="s">
        <v>112</v>
      </c>
      <c r="F13" s="30"/>
      <c r="G13" s="136" t="s">
        <v>113</v>
      </c>
      <c r="H13" s="136"/>
      <c r="I13" s="136"/>
      <c r="J13" s="136" t="s">
        <v>114</v>
      </c>
      <c r="K13" s="136" t="s">
        <v>115</v>
      </c>
    </row>
    <row r="14" spans="2:11" ht="15" customHeight="1">
      <c r="B14" s="136"/>
      <c r="C14" s="136"/>
      <c r="D14" s="136"/>
      <c r="E14" s="136"/>
      <c r="F14" s="30" t="s">
        <v>116</v>
      </c>
      <c r="G14" s="30" t="s">
        <v>117</v>
      </c>
      <c r="H14" s="30" t="s">
        <v>118</v>
      </c>
      <c r="I14" s="30" t="s">
        <v>119</v>
      </c>
      <c r="J14" s="136"/>
      <c r="K14" s="136"/>
    </row>
    <row r="15" spans="2:11" ht="18.649999999999999" customHeight="1">
      <c r="B15" s="132" t="s">
        <v>120</v>
      </c>
      <c r="C15" s="132"/>
      <c r="D15" s="132"/>
      <c r="E15" s="132"/>
      <c r="F15" s="132"/>
      <c r="G15" s="132"/>
      <c r="H15" s="132"/>
      <c r="I15" s="132"/>
      <c r="J15" s="132"/>
      <c r="K15" s="132"/>
    </row>
    <row r="16" spans="2:11">
      <c r="B16" s="31"/>
      <c r="C16" s="32"/>
      <c r="D16" s="32"/>
      <c r="E16" s="32"/>
      <c r="F16" s="32"/>
      <c r="G16" s="32"/>
      <c r="H16" s="32"/>
      <c r="I16" s="33"/>
      <c r="J16" s="32"/>
      <c r="K16" s="31" t="s">
        <v>250</v>
      </c>
    </row>
    <row r="17" spans="2:11">
      <c r="B17" s="33"/>
      <c r="C17" s="32"/>
      <c r="D17" s="32"/>
      <c r="E17" s="34"/>
      <c r="F17" s="32"/>
      <c r="G17" s="32"/>
      <c r="H17" s="34"/>
      <c r="I17" s="34"/>
      <c r="J17" s="32"/>
      <c r="K17" s="33"/>
    </row>
    <row r="18" spans="2:11">
      <c r="B18" s="33"/>
      <c r="C18" s="32"/>
      <c r="D18" s="32"/>
      <c r="E18" s="34"/>
      <c r="F18" s="32"/>
      <c r="G18" s="32"/>
      <c r="H18" s="34"/>
      <c r="I18" s="34"/>
      <c r="J18" s="32"/>
      <c r="K18" s="33"/>
    </row>
    <row r="19" spans="2:11">
      <c r="B19" s="33"/>
      <c r="C19" s="32"/>
      <c r="D19" s="32"/>
      <c r="E19" s="34"/>
      <c r="F19" s="32"/>
      <c r="G19" s="32"/>
      <c r="H19" s="34"/>
      <c r="I19" s="34"/>
      <c r="J19" s="32"/>
      <c r="K19" s="33"/>
    </row>
    <row r="20" spans="2:11" ht="22.5" customHeight="1">
      <c r="B20" s="35" t="s">
        <v>121</v>
      </c>
      <c r="C20" s="25"/>
      <c r="D20" s="25"/>
      <c r="E20" s="36"/>
      <c r="F20" s="36"/>
      <c r="G20" s="37"/>
      <c r="H20" s="34"/>
      <c r="I20" s="30"/>
      <c r="J20" s="38"/>
      <c r="K20" s="33"/>
    </row>
    <row r="21" spans="2:11" ht="22.5" customHeight="1">
      <c r="B21" s="35"/>
      <c r="C21" s="36" t="s">
        <v>275</v>
      </c>
      <c r="D21" s="31"/>
      <c r="E21" s="36"/>
      <c r="F21" s="36"/>
      <c r="G21" s="37"/>
      <c r="H21" s="34"/>
      <c r="I21" s="25" t="s">
        <v>10</v>
      </c>
      <c r="J21" s="38">
        <f>+J16</f>
        <v>0</v>
      </c>
      <c r="K21" s="33"/>
    </row>
    <row r="22" spans="2:11" ht="22.5" customHeight="1">
      <c r="B22" s="35"/>
      <c r="C22" s="78" t="s">
        <v>225</v>
      </c>
      <c r="D22" s="33"/>
      <c r="E22" s="31"/>
      <c r="F22" s="31"/>
      <c r="G22" s="32"/>
      <c r="H22" s="32"/>
      <c r="I22" s="25" t="s">
        <v>14</v>
      </c>
      <c r="J22" s="38">
        <f>+J17</f>
        <v>0</v>
      </c>
      <c r="K22" s="33"/>
    </row>
    <row r="23" spans="2:11" ht="22.5" customHeight="1">
      <c r="B23" s="35"/>
      <c r="C23" s="78"/>
      <c r="D23" s="33"/>
      <c r="E23" s="31"/>
      <c r="F23" s="31"/>
      <c r="G23" s="32"/>
      <c r="H23" s="32"/>
      <c r="I23" s="25"/>
      <c r="J23" s="38"/>
      <c r="K23" s="33"/>
    </row>
    <row r="24" spans="2:11" ht="22.5" customHeight="1">
      <c r="B24" s="35"/>
      <c r="C24" s="78"/>
      <c r="D24" s="33"/>
      <c r="E24" s="31"/>
      <c r="F24" s="31"/>
      <c r="G24" s="32"/>
      <c r="H24" s="32"/>
      <c r="I24" s="25"/>
      <c r="J24" s="38"/>
      <c r="K24" s="33"/>
    </row>
    <row r="25" spans="2:11" ht="22.5" customHeight="1">
      <c r="B25" s="35"/>
      <c r="C25" s="139"/>
      <c r="D25" s="139"/>
      <c r="E25" s="31"/>
      <c r="F25" s="31"/>
      <c r="G25" s="32"/>
      <c r="H25" s="32"/>
      <c r="I25" s="25"/>
      <c r="J25" s="38"/>
      <c r="K25" s="33"/>
    </row>
    <row r="26" spans="2:11" ht="22.5" customHeight="1">
      <c r="B26" s="35"/>
      <c r="C26" s="134"/>
      <c r="D26" s="134"/>
      <c r="E26" s="31"/>
      <c r="F26" s="31"/>
      <c r="G26" s="32"/>
      <c r="H26" s="32"/>
      <c r="I26" s="25"/>
      <c r="J26" s="38"/>
      <c r="K26" s="33"/>
    </row>
    <row r="27" spans="2:11" ht="22.5" customHeight="1">
      <c r="B27" s="33"/>
      <c r="C27" s="141"/>
      <c r="D27" s="141"/>
      <c r="E27" s="34"/>
      <c r="F27" s="34"/>
      <c r="G27" s="34"/>
      <c r="H27" s="34"/>
      <c r="I27" s="34"/>
      <c r="J27" s="38"/>
      <c r="K27" s="33"/>
    </row>
    <row r="28" spans="2:11" ht="21.65" customHeight="1">
      <c r="B28" s="33"/>
      <c r="C28" s="34"/>
      <c r="D28" s="34"/>
      <c r="E28" s="34"/>
      <c r="F28" s="34"/>
      <c r="G28" s="34"/>
      <c r="H28" s="34"/>
      <c r="I28" s="34"/>
      <c r="J28" s="38"/>
      <c r="K28" s="39"/>
    </row>
    <row r="29" spans="2:11" ht="21.65" customHeight="1">
      <c r="B29" s="31"/>
      <c r="C29" s="34"/>
      <c r="D29" s="34"/>
      <c r="E29" s="34"/>
      <c r="F29" s="34"/>
      <c r="G29" s="34"/>
      <c r="H29" s="34"/>
      <c r="I29" s="34"/>
      <c r="J29" s="38"/>
      <c r="K29" s="39"/>
    </row>
    <row r="30" spans="2:11">
      <c r="B30" s="31"/>
      <c r="C30" s="31"/>
      <c r="D30" s="31"/>
      <c r="E30" s="31"/>
      <c r="F30" s="31"/>
      <c r="G30" s="34"/>
      <c r="H30" s="34"/>
      <c r="I30" s="34"/>
      <c r="J30" s="39"/>
      <c r="K30" s="33"/>
    </row>
    <row r="31" spans="2:11">
      <c r="B31" s="33"/>
      <c r="C31" s="32"/>
      <c r="D31" s="32"/>
      <c r="E31" s="34"/>
      <c r="F31" s="34"/>
      <c r="G31" s="34"/>
      <c r="H31" s="34"/>
      <c r="I31" s="34"/>
      <c r="J31" s="34"/>
      <c r="K31" s="33"/>
    </row>
    <row r="32" spans="2:11" ht="23">
      <c r="B32" s="142" t="s">
        <v>122</v>
      </c>
      <c r="C32" s="142"/>
      <c r="D32" s="142"/>
      <c r="E32" s="142"/>
      <c r="F32" s="142"/>
      <c r="G32" s="142"/>
      <c r="H32" s="142"/>
      <c r="I32" s="142"/>
      <c r="J32" s="142"/>
      <c r="K32" s="33"/>
    </row>
    <row r="33" spans="2:11">
      <c r="B33" s="32"/>
      <c r="C33" s="32"/>
      <c r="D33" s="32"/>
      <c r="E33" s="34"/>
      <c r="F33" s="34"/>
      <c r="G33" s="34"/>
      <c r="H33" s="34"/>
      <c r="I33" s="34"/>
      <c r="J33" s="34"/>
      <c r="K33" s="33"/>
    </row>
    <row r="34" spans="2:11" s="41" customFormat="1" ht="29.15" customHeight="1">
      <c r="B34" s="36" t="s">
        <v>0</v>
      </c>
      <c r="C34" s="140" t="s">
        <v>1</v>
      </c>
      <c r="D34" s="140"/>
      <c r="E34" s="140"/>
      <c r="F34" s="140" t="s">
        <v>2</v>
      </c>
      <c r="G34" s="140"/>
      <c r="H34" s="25" t="s">
        <v>3</v>
      </c>
      <c r="I34" s="25" t="s">
        <v>4</v>
      </c>
      <c r="J34" s="25" t="s">
        <v>123</v>
      </c>
      <c r="K34" s="25" t="s">
        <v>124</v>
      </c>
    </row>
    <row r="35" spans="2:11" s="41" customFormat="1" ht="162" customHeight="1">
      <c r="B35" s="42">
        <v>1</v>
      </c>
      <c r="C35" s="137" t="s">
        <v>183</v>
      </c>
      <c r="D35" s="137"/>
      <c r="E35" s="137"/>
      <c r="F35" s="138" t="s">
        <v>7</v>
      </c>
      <c r="G35" s="138"/>
      <c r="H35" s="43" t="s">
        <v>125</v>
      </c>
      <c r="I35" s="44">
        <v>1</v>
      </c>
      <c r="J35" s="45"/>
      <c r="K35" s="42"/>
    </row>
    <row r="36" spans="2:11" s="41" customFormat="1" ht="209.5" customHeight="1">
      <c r="B36" s="42">
        <v>2</v>
      </c>
      <c r="C36" s="137" t="s">
        <v>184</v>
      </c>
      <c r="D36" s="137"/>
      <c r="E36" s="137"/>
      <c r="F36" s="138" t="s">
        <v>9</v>
      </c>
      <c r="G36" s="138"/>
      <c r="H36" s="42" t="s">
        <v>10</v>
      </c>
      <c r="I36" s="42"/>
      <c r="J36" s="45"/>
      <c r="K36" s="42"/>
    </row>
    <row r="37" spans="2:11" s="41" customFormat="1" ht="236.5" customHeight="1">
      <c r="B37" s="42">
        <v>3</v>
      </c>
      <c r="C37" s="137" t="s">
        <v>185</v>
      </c>
      <c r="D37" s="137"/>
      <c r="E37" s="137"/>
      <c r="F37" s="138" t="s">
        <v>11</v>
      </c>
      <c r="G37" s="138"/>
      <c r="H37" s="42" t="s">
        <v>12</v>
      </c>
      <c r="I37" s="42"/>
      <c r="J37" s="45"/>
      <c r="K37" s="42"/>
    </row>
    <row r="38" spans="2:11" s="41" customFormat="1" ht="195" customHeight="1">
      <c r="B38" s="42">
        <v>4</v>
      </c>
      <c r="C38" s="137" t="s">
        <v>186</v>
      </c>
      <c r="D38" s="137"/>
      <c r="E38" s="137"/>
      <c r="F38" s="138" t="s">
        <v>13</v>
      </c>
      <c r="G38" s="138"/>
      <c r="H38" s="42" t="s">
        <v>14</v>
      </c>
      <c r="I38" s="42"/>
      <c r="J38" s="45"/>
      <c r="K38" s="42"/>
    </row>
    <row r="39" spans="2:11" s="41" customFormat="1" ht="88.4" customHeight="1">
      <c r="B39" s="42">
        <v>5</v>
      </c>
      <c r="C39" s="137" t="s">
        <v>187</v>
      </c>
      <c r="D39" s="137"/>
      <c r="E39" s="137"/>
      <c r="F39" s="138" t="s">
        <v>15</v>
      </c>
      <c r="G39" s="138"/>
      <c r="H39" s="42" t="s">
        <v>10</v>
      </c>
      <c r="I39" s="44">
        <v>0</v>
      </c>
      <c r="J39" s="45"/>
      <c r="K39" s="42"/>
    </row>
    <row r="40" spans="2:11" s="41" customFormat="1" ht="272.5" customHeight="1">
      <c r="B40" s="42">
        <v>6</v>
      </c>
      <c r="C40" s="137" t="s">
        <v>188</v>
      </c>
      <c r="D40" s="137"/>
      <c r="E40" s="137"/>
      <c r="F40" s="138" t="s">
        <v>16</v>
      </c>
      <c r="G40" s="138"/>
      <c r="H40" s="43" t="s">
        <v>17</v>
      </c>
      <c r="I40" s="44"/>
      <c r="J40" s="45"/>
      <c r="K40" s="42"/>
    </row>
    <row r="41" spans="2:11" s="41" customFormat="1" ht="192" customHeight="1">
      <c r="B41" s="42">
        <v>7</v>
      </c>
      <c r="C41" s="137" t="s">
        <v>189</v>
      </c>
      <c r="D41" s="137"/>
      <c r="E41" s="137"/>
      <c r="F41" s="138" t="s">
        <v>18</v>
      </c>
      <c r="G41" s="138"/>
      <c r="H41" s="43" t="s">
        <v>19</v>
      </c>
      <c r="I41" s="42"/>
      <c r="J41" s="45"/>
      <c r="K41" s="42"/>
    </row>
    <row r="42" spans="2:11" s="41" customFormat="1" ht="232.75" customHeight="1">
      <c r="B42" s="42">
        <v>8</v>
      </c>
      <c r="C42" s="137" t="s">
        <v>190</v>
      </c>
      <c r="D42" s="137"/>
      <c r="E42" s="137"/>
      <c r="F42" s="138" t="s">
        <v>182</v>
      </c>
      <c r="G42" s="138"/>
      <c r="H42" s="43" t="s">
        <v>21</v>
      </c>
      <c r="I42" s="42"/>
      <c r="J42" s="45"/>
      <c r="K42" s="42"/>
    </row>
    <row r="43" spans="2:11" s="41" customFormat="1" ht="292.5" customHeight="1">
      <c r="B43" s="42">
        <v>9</v>
      </c>
      <c r="C43" s="137" t="s">
        <v>191</v>
      </c>
      <c r="D43" s="137"/>
      <c r="E43" s="137"/>
      <c r="F43" s="138" t="s">
        <v>22</v>
      </c>
      <c r="G43" s="138"/>
      <c r="H43" s="43" t="s">
        <v>23</v>
      </c>
      <c r="I43" s="42"/>
      <c r="J43" s="45"/>
      <c r="K43" s="42"/>
    </row>
    <row r="44" spans="2:11" s="41" customFormat="1" ht="262.64999999999998" customHeight="1">
      <c r="B44" s="42">
        <v>10</v>
      </c>
      <c r="C44" s="137" t="s">
        <v>192</v>
      </c>
      <c r="D44" s="137"/>
      <c r="E44" s="137"/>
      <c r="F44" s="138" t="s">
        <v>24</v>
      </c>
      <c r="G44" s="138"/>
      <c r="H44" s="43" t="s">
        <v>23</v>
      </c>
      <c r="I44" s="42"/>
      <c r="J44" s="45"/>
      <c r="K44" s="42"/>
    </row>
    <row r="45" spans="2:11" s="41" customFormat="1" ht="249" customHeight="1">
      <c r="B45" s="42">
        <v>11</v>
      </c>
      <c r="C45" s="137" t="s">
        <v>193</v>
      </c>
      <c r="D45" s="137"/>
      <c r="E45" s="137"/>
      <c r="F45" s="138" t="s">
        <v>25</v>
      </c>
      <c r="G45" s="138"/>
      <c r="H45" s="43" t="s">
        <v>23</v>
      </c>
      <c r="I45" s="42"/>
      <c r="J45" s="45"/>
      <c r="K45" s="42"/>
    </row>
    <row r="46" spans="2:11" s="41" customFormat="1" ht="145.65" customHeight="1">
      <c r="B46" s="42">
        <v>12</v>
      </c>
      <c r="C46" s="137" t="s">
        <v>194</v>
      </c>
      <c r="D46" s="137"/>
      <c r="E46" s="137"/>
      <c r="F46" s="138" t="s">
        <v>26</v>
      </c>
      <c r="G46" s="138"/>
      <c r="H46" s="43" t="s">
        <v>23</v>
      </c>
      <c r="I46" s="42"/>
      <c r="J46" s="45"/>
      <c r="K46" s="42"/>
    </row>
    <row r="47" spans="2:11" s="41" customFormat="1" ht="282.64999999999998" customHeight="1">
      <c r="B47" s="42">
        <v>13</v>
      </c>
      <c r="C47" s="137" t="s">
        <v>195</v>
      </c>
      <c r="D47" s="137"/>
      <c r="E47" s="137"/>
      <c r="F47" s="138" t="s">
        <v>27</v>
      </c>
      <c r="G47" s="138"/>
      <c r="H47" s="43" t="s">
        <v>23</v>
      </c>
      <c r="I47" s="42"/>
      <c r="J47" s="45"/>
      <c r="K47" s="42"/>
    </row>
    <row r="48" spans="2:11" s="41" customFormat="1" ht="166.75" customHeight="1">
      <c r="B48" s="42">
        <v>14</v>
      </c>
      <c r="C48" s="137" t="s">
        <v>196</v>
      </c>
      <c r="D48" s="137"/>
      <c r="E48" s="137"/>
      <c r="F48" s="138" t="s">
        <v>28</v>
      </c>
      <c r="G48" s="138"/>
      <c r="H48" s="43" t="s">
        <v>23</v>
      </c>
      <c r="I48" s="42"/>
      <c r="J48" s="45"/>
      <c r="K48" s="42"/>
    </row>
    <row r="49" spans="2:11" s="41" customFormat="1" ht="270.64999999999998" customHeight="1">
      <c r="B49" s="42">
        <v>15</v>
      </c>
      <c r="C49" s="137" t="s">
        <v>197</v>
      </c>
      <c r="D49" s="137"/>
      <c r="E49" s="137"/>
      <c r="F49" s="138" t="s">
        <v>29</v>
      </c>
      <c r="G49" s="138"/>
      <c r="H49" s="42" t="s">
        <v>10</v>
      </c>
      <c r="I49" s="42"/>
      <c r="J49" s="45"/>
      <c r="K49" s="42"/>
    </row>
    <row r="50" spans="2:11" s="41" customFormat="1" ht="200.5" customHeight="1">
      <c r="B50" s="42">
        <v>16</v>
      </c>
      <c r="C50" s="137" t="s">
        <v>198</v>
      </c>
      <c r="D50" s="137"/>
      <c r="E50" s="137"/>
      <c r="F50" s="138" t="s">
        <v>30</v>
      </c>
      <c r="G50" s="138"/>
      <c r="H50" s="42"/>
      <c r="I50" s="42"/>
      <c r="J50" s="45"/>
      <c r="K50" s="42"/>
    </row>
    <row r="51" spans="2:11" s="41" customFormat="1" ht="52.75" customHeight="1">
      <c r="B51" s="42">
        <v>17</v>
      </c>
      <c r="C51" s="143" t="s">
        <v>126</v>
      </c>
      <c r="D51" s="143"/>
      <c r="E51" s="143"/>
      <c r="F51" s="138" t="s">
        <v>127</v>
      </c>
      <c r="G51" s="138"/>
      <c r="H51" s="46"/>
      <c r="I51" s="42"/>
      <c r="J51" s="45"/>
      <c r="K51" s="42"/>
    </row>
    <row r="52" spans="2:11" s="41" customFormat="1" ht="87" customHeight="1">
      <c r="B52" s="42">
        <v>18</v>
      </c>
      <c r="C52" s="137" t="s">
        <v>199</v>
      </c>
      <c r="D52" s="137"/>
      <c r="E52" s="137"/>
      <c r="F52" s="138" t="s">
        <v>31</v>
      </c>
      <c r="G52" s="138"/>
      <c r="H52" s="42" t="s">
        <v>10</v>
      </c>
      <c r="I52" s="42"/>
      <c r="J52" s="45"/>
      <c r="K52" s="42"/>
    </row>
    <row r="53" spans="2:11" s="41" customFormat="1" ht="163.4" customHeight="1">
      <c r="B53" s="42">
        <v>19</v>
      </c>
      <c r="C53" s="137" t="s">
        <v>200</v>
      </c>
      <c r="D53" s="137"/>
      <c r="E53" s="137"/>
      <c r="F53" s="138" t="s">
        <v>32</v>
      </c>
      <c r="G53" s="138"/>
      <c r="H53" s="42" t="s">
        <v>10</v>
      </c>
      <c r="I53" s="44"/>
      <c r="J53" s="45"/>
      <c r="K53" s="32"/>
    </row>
    <row r="54" spans="2:11" s="41" customFormat="1" ht="122.4" customHeight="1">
      <c r="B54" s="42">
        <v>20</v>
      </c>
      <c r="C54" s="137" t="s">
        <v>201</v>
      </c>
      <c r="D54" s="137"/>
      <c r="E54" s="137"/>
      <c r="F54" s="138" t="s">
        <v>33</v>
      </c>
      <c r="G54" s="138"/>
      <c r="H54" s="42" t="s">
        <v>10</v>
      </c>
      <c r="I54" s="44">
        <v>0</v>
      </c>
      <c r="J54" s="45"/>
      <c r="K54" s="42"/>
    </row>
    <row r="55" spans="2:11" s="41" customFormat="1" ht="103.75" customHeight="1">
      <c r="B55" s="42">
        <v>21</v>
      </c>
      <c r="C55" s="137" t="s">
        <v>202</v>
      </c>
      <c r="D55" s="137"/>
      <c r="E55" s="137"/>
      <c r="F55" s="138" t="s">
        <v>34</v>
      </c>
      <c r="G55" s="138"/>
      <c r="H55" s="42" t="s">
        <v>10</v>
      </c>
      <c r="I55" s="44">
        <f>+J106</f>
        <v>0</v>
      </c>
      <c r="J55" s="45"/>
      <c r="K55" s="42"/>
    </row>
    <row r="56" spans="2:11" s="41" customFormat="1" ht="214.75" customHeight="1">
      <c r="B56" s="42">
        <v>22</v>
      </c>
      <c r="C56" s="137" t="s">
        <v>203</v>
      </c>
      <c r="D56" s="137"/>
      <c r="E56" s="137"/>
      <c r="F56" s="138" t="s">
        <v>35</v>
      </c>
      <c r="G56" s="138"/>
      <c r="H56" s="42" t="s">
        <v>10</v>
      </c>
      <c r="I56" s="44">
        <f>+J97</f>
        <v>0</v>
      </c>
      <c r="J56" s="45"/>
      <c r="K56" s="42"/>
    </row>
    <row r="57" spans="2:11" s="41" customFormat="1" ht="32.15" customHeight="1">
      <c r="B57" s="42">
        <v>23</v>
      </c>
      <c r="C57" s="143" t="s">
        <v>128</v>
      </c>
      <c r="D57" s="143"/>
      <c r="E57" s="143"/>
      <c r="F57" s="138"/>
      <c r="G57" s="138"/>
      <c r="H57" s="35"/>
      <c r="I57" s="42"/>
      <c r="J57" s="45"/>
      <c r="K57" s="42"/>
    </row>
    <row r="58" spans="2:11" s="41" customFormat="1" ht="64.400000000000006" customHeight="1">
      <c r="B58" s="42">
        <v>24</v>
      </c>
      <c r="C58" s="137" t="s">
        <v>204</v>
      </c>
      <c r="D58" s="137"/>
      <c r="E58" s="137"/>
      <c r="F58" s="138" t="s">
        <v>36</v>
      </c>
      <c r="G58" s="138"/>
      <c r="H58" s="42"/>
      <c r="I58" s="42"/>
      <c r="J58" s="45"/>
      <c r="K58" s="33"/>
    </row>
    <row r="59" spans="2:11" s="41" customFormat="1" ht="102.65" customHeight="1">
      <c r="B59" s="42">
        <v>25</v>
      </c>
      <c r="C59" s="137" t="s">
        <v>205</v>
      </c>
      <c r="D59" s="137"/>
      <c r="E59" s="137"/>
      <c r="F59" s="138" t="s">
        <v>37</v>
      </c>
      <c r="G59" s="138"/>
      <c r="H59" s="43" t="s">
        <v>23</v>
      </c>
      <c r="I59" s="44"/>
      <c r="J59" s="45"/>
      <c r="K59" s="32"/>
    </row>
    <row r="60" spans="2:11" s="41" customFormat="1" ht="216.65" customHeight="1">
      <c r="B60" s="42">
        <v>26</v>
      </c>
      <c r="C60" s="137" t="s">
        <v>206</v>
      </c>
      <c r="D60" s="137"/>
      <c r="E60" s="137"/>
      <c r="F60" s="138" t="s">
        <v>38</v>
      </c>
      <c r="G60" s="138"/>
      <c r="H60" s="43" t="s">
        <v>23</v>
      </c>
      <c r="I60" s="44">
        <v>0</v>
      </c>
      <c r="J60" s="45"/>
      <c r="K60" s="42"/>
    </row>
    <row r="61" spans="2:11" s="41" customFormat="1" ht="180.65" customHeight="1">
      <c r="B61" s="42">
        <v>27</v>
      </c>
      <c r="C61" s="137" t="s">
        <v>207</v>
      </c>
      <c r="D61" s="137"/>
      <c r="E61" s="137"/>
      <c r="F61" s="138" t="s">
        <v>39</v>
      </c>
      <c r="G61" s="138"/>
      <c r="H61" s="43" t="s">
        <v>23</v>
      </c>
      <c r="I61" s="42">
        <v>0</v>
      </c>
      <c r="J61" s="45"/>
      <c r="K61" s="42"/>
    </row>
    <row r="62" spans="2:11" s="41" customFormat="1" ht="153" customHeight="1">
      <c r="B62" s="42">
        <v>28</v>
      </c>
      <c r="C62" s="137" t="s">
        <v>40</v>
      </c>
      <c r="D62" s="137"/>
      <c r="E62" s="137"/>
      <c r="F62" s="138" t="s">
        <v>41</v>
      </c>
      <c r="G62" s="138"/>
      <c r="H62" s="43" t="s">
        <v>10</v>
      </c>
      <c r="I62" s="42"/>
      <c r="J62" s="45"/>
      <c r="K62" s="42"/>
    </row>
    <row r="63" spans="2:11" s="41" customFormat="1" ht="111.65" customHeight="1">
      <c r="B63" s="42">
        <v>29</v>
      </c>
      <c r="C63" s="137" t="s">
        <v>208</v>
      </c>
      <c r="D63" s="137"/>
      <c r="E63" s="137"/>
      <c r="F63" s="138" t="s">
        <v>42</v>
      </c>
      <c r="G63" s="138"/>
      <c r="H63" s="43" t="s">
        <v>10</v>
      </c>
      <c r="I63" s="44"/>
      <c r="J63" s="45"/>
      <c r="K63" s="42"/>
    </row>
    <row r="64" spans="2:11" s="41" customFormat="1" ht="241.75" customHeight="1">
      <c r="B64" s="42">
        <v>30</v>
      </c>
      <c r="C64" s="137" t="s">
        <v>209</v>
      </c>
      <c r="D64" s="137"/>
      <c r="E64" s="137"/>
      <c r="F64" s="138" t="s">
        <v>43</v>
      </c>
      <c r="G64" s="138"/>
      <c r="H64" s="43" t="s">
        <v>23</v>
      </c>
      <c r="I64" s="44"/>
      <c r="J64" s="45"/>
      <c r="K64" s="42"/>
    </row>
    <row r="65" spans="2:11" s="41" customFormat="1" ht="249" customHeight="1">
      <c r="B65" s="42">
        <v>31</v>
      </c>
      <c r="C65" s="137" t="s">
        <v>129</v>
      </c>
      <c r="D65" s="137"/>
      <c r="E65" s="137"/>
      <c r="F65" s="138" t="s">
        <v>44</v>
      </c>
      <c r="G65" s="138"/>
      <c r="H65" s="43" t="s">
        <v>45</v>
      </c>
      <c r="I65" s="44"/>
      <c r="J65" s="45"/>
      <c r="K65" s="42"/>
    </row>
    <row r="66" spans="2:11" s="41" customFormat="1" ht="138" customHeight="1">
      <c r="B66" s="42">
        <v>32</v>
      </c>
      <c r="C66" s="137" t="s">
        <v>210</v>
      </c>
      <c r="D66" s="137"/>
      <c r="E66" s="137"/>
      <c r="F66" s="138" t="s">
        <v>46</v>
      </c>
      <c r="G66" s="138"/>
      <c r="H66" s="43" t="s">
        <v>47</v>
      </c>
      <c r="I66" s="44"/>
      <c r="J66" s="45"/>
      <c r="K66" s="42"/>
    </row>
    <row r="67" spans="2:11" s="41" customFormat="1" ht="166.75" customHeight="1">
      <c r="B67" s="42">
        <v>33</v>
      </c>
      <c r="C67" s="137" t="s">
        <v>211</v>
      </c>
      <c r="D67" s="137"/>
      <c r="E67" s="137"/>
      <c r="F67" s="138" t="s">
        <v>48</v>
      </c>
      <c r="G67" s="138"/>
      <c r="H67" s="43" t="s">
        <v>45</v>
      </c>
      <c r="I67" s="44"/>
      <c r="J67" s="45"/>
      <c r="K67" s="42"/>
    </row>
    <row r="68" spans="2:11" s="41" customFormat="1" ht="165" customHeight="1">
      <c r="B68" s="42">
        <v>34</v>
      </c>
      <c r="C68" s="137" t="s">
        <v>212</v>
      </c>
      <c r="D68" s="137"/>
      <c r="E68" s="137"/>
      <c r="F68" s="138" t="s">
        <v>49</v>
      </c>
      <c r="G68" s="138"/>
      <c r="H68" s="43" t="s">
        <v>21</v>
      </c>
      <c r="I68" s="42"/>
      <c r="J68" s="45"/>
      <c r="K68" s="42"/>
    </row>
    <row r="69" spans="2:11" s="41" customFormat="1" ht="409.5" customHeight="1">
      <c r="B69" s="42">
        <v>35</v>
      </c>
      <c r="C69" s="137" t="s">
        <v>213</v>
      </c>
      <c r="D69" s="137"/>
      <c r="E69" s="137"/>
      <c r="F69" s="138" t="s">
        <v>50</v>
      </c>
      <c r="G69" s="138"/>
      <c r="H69" s="43" t="s">
        <v>17</v>
      </c>
      <c r="I69" s="42"/>
      <c r="J69" s="45"/>
      <c r="K69" s="42"/>
    </row>
    <row r="70" spans="2:11" s="41" customFormat="1" ht="201" customHeight="1">
      <c r="B70" s="42">
        <v>36</v>
      </c>
      <c r="C70" s="137" t="s">
        <v>214</v>
      </c>
      <c r="D70" s="137"/>
      <c r="E70" s="137"/>
      <c r="F70" s="138" t="s">
        <v>51</v>
      </c>
      <c r="G70" s="138"/>
      <c r="H70" s="42" t="s">
        <v>14</v>
      </c>
      <c r="I70" s="42"/>
      <c r="J70" s="45"/>
      <c r="K70" s="42"/>
    </row>
    <row r="71" spans="2:11" s="41" customFormat="1" ht="201" customHeight="1">
      <c r="B71" s="42">
        <v>37</v>
      </c>
      <c r="C71" s="137" t="s">
        <v>215</v>
      </c>
      <c r="D71" s="137"/>
      <c r="E71" s="137"/>
      <c r="F71" s="138" t="s">
        <v>52</v>
      </c>
      <c r="G71" s="138"/>
      <c r="H71" s="42" t="s">
        <v>14</v>
      </c>
      <c r="I71" s="42"/>
      <c r="J71" s="45"/>
      <c r="K71" s="42"/>
    </row>
    <row r="72" spans="2:11" s="41" customFormat="1" ht="141" customHeight="1">
      <c r="B72" s="42">
        <v>38</v>
      </c>
      <c r="C72" s="137" t="s">
        <v>53</v>
      </c>
      <c r="D72" s="137"/>
      <c r="E72" s="137"/>
      <c r="F72" s="144" t="s">
        <v>54</v>
      </c>
      <c r="G72" s="144"/>
      <c r="H72" s="42" t="s">
        <v>14</v>
      </c>
      <c r="I72" s="39"/>
      <c r="J72" s="45"/>
      <c r="K72" s="42"/>
    </row>
    <row r="73" spans="2:11" s="41" customFormat="1" ht="228.65" customHeight="1">
      <c r="B73" s="42">
        <v>39</v>
      </c>
      <c r="C73" s="137" t="s">
        <v>55</v>
      </c>
      <c r="D73" s="137"/>
      <c r="E73" s="137"/>
      <c r="F73" s="144" t="s">
        <v>56</v>
      </c>
      <c r="G73" s="144"/>
      <c r="H73" s="42" t="s">
        <v>14</v>
      </c>
      <c r="I73" s="39"/>
      <c r="J73" s="45"/>
      <c r="K73" s="42"/>
    </row>
    <row r="74" spans="2:11" s="41" customFormat="1" ht="228.65" customHeight="1">
      <c r="B74" s="42">
        <v>40</v>
      </c>
      <c r="C74" s="145" t="s">
        <v>130</v>
      </c>
      <c r="D74" s="145"/>
      <c r="E74" s="145"/>
      <c r="F74" s="144" t="s">
        <v>58</v>
      </c>
      <c r="G74" s="144"/>
      <c r="H74" s="42" t="s">
        <v>59</v>
      </c>
      <c r="I74" s="39"/>
      <c r="J74" s="45"/>
      <c r="K74" s="42"/>
    </row>
    <row r="75" spans="2:11" s="41" customFormat="1" ht="228.65" customHeight="1">
      <c r="B75" s="42">
        <v>41</v>
      </c>
      <c r="C75" s="137" t="s">
        <v>60</v>
      </c>
      <c r="D75" s="137"/>
      <c r="E75" s="137"/>
      <c r="F75" s="138" t="s">
        <v>61</v>
      </c>
      <c r="G75" s="138"/>
      <c r="H75" s="32" t="s">
        <v>62</v>
      </c>
      <c r="I75" s="42"/>
      <c r="J75" s="45"/>
      <c r="K75" s="42"/>
    </row>
    <row r="76" spans="2:11" s="41" customFormat="1" ht="201" customHeight="1">
      <c r="B76" s="42">
        <v>42</v>
      </c>
      <c r="C76" s="145" t="s">
        <v>63</v>
      </c>
      <c r="D76" s="145"/>
      <c r="E76" s="145"/>
      <c r="F76" s="138" t="s">
        <v>64</v>
      </c>
      <c r="G76" s="138"/>
      <c r="H76" s="32" t="s">
        <v>62</v>
      </c>
      <c r="I76" s="42"/>
      <c r="J76" s="45"/>
      <c r="K76" s="42"/>
    </row>
    <row r="77" spans="2:11" s="41" customFormat="1" ht="145.65" customHeight="1">
      <c r="B77" s="42">
        <v>43</v>
      </c>
      <c r="C77" s="137" t="s">
        <v>131</v>
      </c>
      <c r="D77" s="137"/>
      <c r="E77" s="137"/>
      <c r="F77" s="138" t="s">
        <v>64</v>
      </c>
      <c r="G77" s="138"/>
      <c r="H77" s="32" t="s">
        <v>23</v>
      </c>
      <c r="I77" s="42"/>
      <c r="J77" s="45"/>
      <c r="K77" s="42"/>
    </row>
    <row r="78" spans="2:11" s="41" customFormat="1" ht="161.5" customHeight="1">
      <c r="B78" s="42">
        <v>44</v>
      </c>
      <c r="C78" s="137" t="s">
        <v>132</v>
      </c>
      <c r="D78" s="137"/>
      <c r="E78" s="137"/>
      <c r="F78" s="138" t="s">
        <v>67</v>
      </c>
      <c r="G78" s="138"/>
      <c r="H78" s="32" t="s">
        <v>14</v>
      </c>
      <c r="I78" s="42"/>
      <c r="J78" s="45"/>
      <c r="K78" s="42"/>
    </row>
    <row r="79" spans="2:11" s="41" customFormat="1" ht="161.5" customHeight="1">
      <c r="B79" s="42">
        <v>45</v>
      </c>
      <c r="C79" s="137" t="s">
        <v>72</v>
      </c>
      <c r="D79" s="137"/>
      <c r="E79" s="137"/>
      <c r="F79" s="138" t="s">
        <v>73</v>
      </c>
      <c r="G79" s="138"/>
      <c r="H79" s="32" t="s">
        <v>68</v>
      </c>
      <c r="I79" s="44">
        <f>+J111</f>
        <v>0</v>
      </c>
      <c r="J79" s="45"/>
      <c r="K79" s="42"/>
    </row>
    <row r="80" spans="2:11" s="41" customFormat="1" ht="136.4" customHeight="1">
      <c r="B80" s="42">
        <v>46</v>
      </c>
      <c r="C80" s="137" t="s">
        <v>133</v>
      </c>
      <c r="D80" s="137"/>
      <c r="E80" s="137"/>
      <c r="F80" s="138" t="s">
        <v>93</v>
      </c>
      <c r="G80" s="138"/>
      <c r="H80" s="32" t="s">
        <v>14</v>
      </c>
      <c r="I80" s="44">
        <f>+J103</f>
        <v>0</v>
      </c>
      <c r="J80" s="45"/>
      <c r="K80" s="42"/>
    </row>
    <row r="81" spans="2:11" s="41" customFormat="1" ht="168" customHeight="1">
      <c r="B81" s="42">
        <v>47</v>
      </c>
      <c r="C81" s="137" t="s">
        <v>76</v>
      </c>
      <c r="D81" s="137"/>
      <c r="E81" s="137"/>
      <c r="F81" s="138" t="s">
        <v>77</v>
      </c>
      <c r="G81" s="138"/>
      <c r="H81" s="32" t="s">
        <v>59</v>
      </c>
      <c r="I81" s="44"/>
      <c r="J81" s="45"/>
      <c r="K81" s="42">
        <v>0</v>
      </c>
    </row>
    <row r="82" spans="2:11" s="41" customFormat="1" ht="176.4" customHeight="1">
      <c r="B82" s="42">
        <v>48</v>
      </c>
      <c r="C82" s="137" t="s">
        <v>134</v>
      </c>
      <c r="D82" s="137"/>
      <c r="E82" s="137"/>
      <c r="F82" s="146" t="s">
        <v>70</v>
      </c>
      <c r="G82" s="147"/>
      <c r="H82" s="31" t="s">
        <v>135</v>
      </c>
      <c r="I82" s="47"/>
      <c r="J82" s="47"/>
      <c r="K82" s="47"/>
    </row>
    <row r="83" spans="2:11" s="41" customFormat="1" ht="162.65" customHeight="1">
      <c r="B83" s="42">
        <v>49</v>
      </c>
      <c r="C83" s="145" t="s">
        <v>74</v>
      </c>
      <c r="D83" s="145"/>
      <c r="E83" s="145"/>
      <c r="F83" s="146" t="s">
        <v>136</v>
      </c>
      <c r="G83" s="147"/>
      <c r="H83" s="31" t="s">
        <v>12</v>
      </c>
      <c r="I83" s="31"/>
      <c r="J83" s="31"/>
      <c r="K83" s="31"/>
    </row>
    <row r="84" spans="2:11" s="41" customFormat="1" ht="196.4" customHeight="1">
      <c r="B84" s="42">
        <v>50</v>
      </c>
      <c r="C84" s="145" t="s">
        <v>82</v>
      </c>
      <c r="D84" s="145"/>
      <c r="E84" s="145"/>
      <c r="F84" s="146" t="s">
        <v>95</v>
      </c>
      <c r="G84" s="147"/>
      <c r="H84" s="31" t="s">
        <v>135</v>
      </c>
      <c r="I84" s="31"/>
      <c r="J84" s="31"/>
      <c r="K84" s="31"/>
    </row>
    <row r="85" spans="2:11" s="41" customFormat="1" ht="23">
      <c r="B85" s="149" t="s">
        <v>137</v>
      </c>
      <c r="C85" s="150"/>
      <c r="D85" s="151"/>
      <c r="E85" s="48" t="s">
        <v>138</v>
      </c>
      <c r="F85" s="48"/>
      <c r="G85" s="48" t="s">
        <v>139</v>
      </c>
      <c r="H85" s="48" t="s">
        <v>140</v>
      </c>
      <c r="I85" s="46" t="s">
        <v>141</v>
      </c>
      <c r="J85" s="48" t="s">
        <v>4</v>
      </c>
      <c r="K85" s="48" t="s">
        <v>3</v>
      </c>
    </row>
    <row r="86" spans="2:11" s="41" customFormat="1" ht="23">
      <c r="B86" s="46"/>
      <c r="C86" s="46"/>
      <c r="D86" s="46"/>
      <c r="E86" s="48"/>
      <c r="F86" s="48"/>
      <c r="G86" s="48"/>
      <c r="H86" s="48"/>
      <c r="I86" s="46"/>
      <c r="J86" s="48"/>
      <c r="K86" s="48"/>
    </row>
    <row r="87" spans="2:11" s="41" customFormat="1" ht="14.4" customHeight="1">
      <c r="B87" s="49"/>
      <c r="C87" s="46"/>
      <c r="D87" s="46"/>
      <c r="E87" s="48"/>
      <c r="F87" s="48"/>
      <c r="G87" s="48"/>
      <c r="H87" s="48"/>
      <c r="I87" s="46"/>
      <c r="J87" s="48"/>
      <c r="K87" s="48"/>
    </row>
    <row r="88" spans="2:11" s="41" customFormat="1" ht="23">
      <c r="B88" s="143" t="s">
        <v>142</v>
      </c>
      <c r="C88" s="143"/>
      <c r="D88" s="143"/>
      <c r="E88" s="143"/>
      <c r="F88" s="50"/>
      <c r="G88" s="50"/>
      <c r="H88" s="50"/>
      <c r="I88" s="43"/>
      <c r="J88" s="49"/>
      <c r="K88" s="48"/>
    </row>
    <row r="89" spans="2:11" s="41" customFormat="1" ht="23">
      <c r="B89" s="148" t="s">
        <v>120</v>
      </c>
      <c r="C89" s="148"/>
      <c r="D89" s="148"/>
      <c r="E89" s="46">
        <v>0</v>
      </c>
      <c r="F89" s="50"/>
      <c r="G89" s="43"/>
      <c r="H89" s="43"/>
      <c r="I89" s="51"/>
      <c r="J89" s="52">
        <f>I89*H89*G89*E89</f>
        <v>0</v>
      </c>
      <c r="K89" s="48"/>
    </row>
    <row r="90" spans="2:11" s="41" customFormat="1" ht="23">
      <c r="B90" s="152" t="s">
        <v>143</v>
      </c>
      <c r="C90" s="152"/>
      <c r="D90" s="152"/>
      <c r="E90" s="40"/>
      <c r="F90" s="50"/>
      <c r="G90" s="50"/>
      <c r="H90" s="50"/>
      <c r="I90" s="51"/>
      <c r="J90" s="52">
        <f>SUM(J89:J89)</f>
        <v>0</v>
      </c>
      <c r="K90" s="43" t="s">
        <v>17</v>
      </c>
    </row>
    <row r="91" spans="2:11" s="41" customFormat="1" ht="23">
      <c r="B91" s="43"/>
      <c r="C91" s="53"/>
      <c r="D91" s="43"/>
      <c r="E91" s="40"/>
      <c r="F91" s="50"/>
      <c r="G91" s="50"/>
      <c r="H91" s="50"/>
      <c r="I91" s="51"/>
      <c r="J91" s="43"/>
      <c r="K91" s="43"/>
    </row>
    <row r="92" spans="2:11" s="41" customFormat="1">
      <c r="B92" s="33"/>
      <c r="C92" s="32"/>
      <c r="D92" s="32"/>
      <c r="E92" s="34"/>
      <c r="F92" s="34"/>
      <c r="G92" s="34"/>
      <c r="H92" s="34"/>
      <c r="I92" s="32"/>
      <c r="J92" s="34"/>
      <c r="K92" s="33"/>
    </row>
    <row r="93" spans="2:11" s="41" customFormat="1">
      <c r="B93" s="155" t="s">
        <v>340</v>
      </c>
      <c r="C93" s="155"/>
      <c r="D93" s="155"/>
      <c r="E93" s="54"/>
      <c r="F93" s="54"/>
      <c r="G93" s="34"/>
      <c r="H93" s="34"/>
      <c r="I93" s="32"/>
      <c r="J93" s="34"/>
      <c r="K93" s="33"/>
    </row>
    <row r="94" spans="2:11" s="41" customFormat="1">
      <c r="B94" s="154" t="s">
        <v>144</v>
      </c>
      <c r="C94" s="154"/>
      <c r="D94" s="154"/>
      <c r="E94" s="55"/>
      <c r="F94" s="55"/>
      <c r="G94" s="34"/>
      <c r="H94" s="34"/>
      <c r="I94" s="32"/>
      <c r="J94" s="56">
        <f>+J21</f>
        <v>0</v>
      </c>
      <c r="K94" s="33"/>
    </row>
    <row r="95" spans="2:11" s="41" customFormat="1">
      <c r="B95" s="154" t="s">
        <v>145</v>
      </c>
      <c r="C95" s="154"/>
      <c r="D95" s="154"/>
      <c r="E95" s="55"/>
      <c r="F95" s="55"/>
      <c r="G95" s="34"/>
      <c r="H95" s="34"/>
      <c r="I95" s="32"/>
      <c r="J95" s="56">
        <v>0</v>
      </c>
      <c r="K95" s="33"/>
    </row>
    <row r="96" spans="2:11" s="41" customFormat="1">
      <c r="B96" s="153" t="s">
        <v>143</v>
      </c>
      <c r="C96" s="153"/>
      <c r="D96" s="153"/>
      <c r="E96" s="55"/>
      <c r="F96" s="55"/>
      <c r="G96" s="34"/>
      <c r="H96" s="34"/>
      <c r="I96" s="32"/>
      <c r="J96" s="56">
        <f>SUM(J94:J95)</f>
        <v>0</v>
      </c>
      <c r="K96" s="32"/>
    </row>
    <row r="97" spans="1:30" s="41" customFormat="1">
      <c r="B97" s="153" t="s">
        <v>143</v>
      </c>
      <c r="C97" s="153"/>
      <c r="D97" s="153"/>
      <c r="E97" s="55"/>
      <c r="F97" s="55"/>
      <c r="G97" s="34"/>
      <c r="H97" s="34"/>
      <c r="I97" s="32"/>
      <c r="J97" s="56">
        <f>ROUND(J96,0)</f>
        <v>0</v>
      </c>
      <c r="K97" s="32" t="s">
        <v>10</v>
      </c>
    </row>
    <row r="98" spans="1:30" s="41" customFormat="1">
      <c r="B98" s="155"/>
      <c r="C98" s="155"/>
      <c r="D98" s="155"/>
      <c r="E98" s="24"/>
      <c r="F98" s="34"/>
      <c r="G98" s="34"/>
      <c r="H98" s="34"/>
      <c r="I98" s="39"/>
      <c r="J98" s="32"/>
      <c r="K98" s="32"/>
    </row>
    <row r="99" spans="1:30" s="41" customFormat="1">
      <c r="B99" s="155" t="s">
        <v>309</v>
      </c>
      <c r="C99" s="155"/>
      <c r="D99" s="155"/>
      <c r="E99" s="54"/>
      <c r="F99" s="54"/>
      <c r="G99" s="34"/>
      <c r="H99" s="34"/>
      <c r="I99" s="32"/>
      <c r="J99" s="34"/>
      <c r="K99" s="33"/>
    </row>
    <row r="100" spans="1:30" s="41" customFormat="1">
      <c r="B100" s="154" t="s">
        <v>144</v>
      </c>
      <c r="C100" s="154"/>
      <c r="D100" s="154"/>
      <c r="E100" s="55"/>
      <c r="F100" s="55"/>
      <c r="G100" s="34"/>
      <c r="H100" s="34"/>
      <c r="I100" s="32"/>
      <c r="J100" s="56">
        <f>+J22</f>
        <v>0</v>
      </c>
      <c r="K100" s="33"/>
    </row>
    <row r="101" spans="1:30" s="41" customFormat="1">
      <c r="B101" s="154" t="s">
        <v>145</v>
      </c>
      <c r="C101" s="154"/>
      <c r="D101" s="154"/>
      <c r="E101" s="55"/>
      <c r="F101" s="55"/>
      <c r="G101" s="34"/>
      <c r="H101" s="34"/>
      <c r="I101" s="32"/>
      <c r="J101" s="56">
        <f>+J100*0.1</f>
        <v>0</v>
      </c>
      <c r="K101" s="33"/>
    </row>
    <row r="102" spans="1:30" s="41" customFormat="1">
      <c r="B102" s="153" t="s">
        <v>143</v>
      </c>
      <c r="C102" s="153"/>
      <c r="D102" s="153"/>
      <c r="E102" s="55"/>
      <c r="F102" s="55"/>
      <c r="G102" s="34"/>
      <c r="H102" s="34"/>
      <c r="I102" s="32"/>
      <c r="J102" s="56">
        <f>SUM(J100:J101)</f>
        <v>0</v>
      </c>
      <c r="K102" s="32"/>
    </row>
    <row r="103" spans="1:30" s="41" customFormat="1">
      <c r="B103" s="153" t="s">
        <v>143</v>
      </c>
      <c r="C103" s="153"/>
      <c r="D103" s="153"/>
      <c r="E103" s="55"/>
      <c r="F103" s="55"/>
      <c r="G103" s="34"/>
      <c r="H103" s="34"/>
      <c r="I103" s="32"/>
      <c r="J103" s="56">
        <f>ROUND(J102,0)</f>
        <v>0</v>
      </c>
      <c r="K103" s="32" t="s">
        <v>21</v>
      </c>
    </row>
    <row r="104" spans="1:30" s="41" customFormat="1">
      <c r="B104" s="154"/>
      <c r="C104" s="154"/>
      <c r="D104" s="154"/>
      <c r="E104" s="24"/>
      <c r="F104" s="24"/>
      <c r="G104" s="34"/>
      <c r="H104" s="34"/>
      <c r="I104" s="32"/>
      <c r="J104" s="56"/>
    </row>
    <row r="105" spans="1:30" s="41" customFormat="1">
      <c r="B105" s="154"/>
      <c r="C105" s="154"/>
      <c r="D105" s="154"/>
      <c r="E105" s="24"/>
      <c r="F105" s="24"/>
      <c r="G105" s="141"/>
      <c r="H105" s="141"/>
      <c r="I105" s="141"/>
      <c r="J105" s="56"/>
      <c r="K105" s="33"/>
    </row>
    <row r="106" spans="1:30" s="41" customFormat="1">
      <c r="B106" s="154"/>
      <c r="C106" s="154"/>
      <c r="D106" s="154"/>
      <c r="E106" s="54"/>
      <c r="F106" s="54"/>
      <c r="G106" s="54"/>
      <c r="H106" s="34"/>
      <c r="I106" s="32"/>
      <c r="J106" s="56"/>
      <c r="K106" s="33"/>
    </row>
    <row r="107" spans="1:30">
      <c r="B107" s="33"/>
      <c r="C107" s="32"/>
      <c r="D107" s="32"/>
      <c r="E107" s="34"/>
      <c r="F107" s="34"/>
      <c r="G107" s="34"/>
      <c r="H107" s="34"/>
      <c r="I107" s="32"/>
      <c r="J107" s="34"/>
      <c r="K107" s="34"/>
    </row>
    <row r="108" spans="1:30">
      <c r="B108" s="155"/>
      <c r="C108" s="155"/>
      <c r="D108" s="155"/>
      <c r="E108" s="24"/>
      <c r="F108" s="24"/>
      <c r="G108" s="34"/>
      <c r="H108" s="34"/>
      <c r="I108" s="32"/>
      <c r="J108" s="34"/>
      <c r="K108" s="34"/>
    </row>
    <row r="109" spans="1:30">
      <c r="B109" s="154"/>
      <c r="C109" s="154"/>
      <c r="D109" s="154"/>
      <c r="E109" s="24"/>
      <c r="F109" s="24"/>
      <c r="G109" s="141"/>
      <c r="H109" s="141"/>
      <c r="I109" s="141"/>
      <c r="J109" s="56"/>
      <c r="K109" s="32"/>
    </row>
    <row r="110" spans="1:30" s="34" customFormat="1">
      <c r="A110" s="58"/>
      <c r="B110" s="33"/>
      <c r="C110" s="32"/>
      <c r="D110" s="32"/>
      <c r="I110" s="32"/>
      <c r="J110" s="56"/>
      <c r="L110" s="23"/>
      <c r="M110" s="23"/>
      <c r="N110" s="23"/>
      <c r="O110" s="23"/>
      <c r="P110" s="23"/>
      <c r="Q110" s="23"/>
      <c r="R110" s="23"/>
      <c r="S110" s="23"/>
      <c r="T110" s="23"/>
      <c r="U110" s="23"/>
      <c r="V110" s="23"/>
      <c r="W110" s="23"/>
      <c r="X110" s="23"/>
      <c r="Y110" s="23"/>
      <c r="Z110" s="23"/>
      <c r="AA110" s="23"/>
      <c r="AB110" s="23"/>
      <c r="AC110" s="23"/>
      <c r="AD110" s="23"/>
    </row>
    <row r="111" spans="1:30" s="34" customFormat="1">
      <c r="A111" s="58"/>
      <c r="B111" s="33"/>
      <c r="C111" s="32"/>
      <c r="D111" s="32"/>
      <c r="I111" s="32"/>
      <c r="J111" s="56"/>
      <c r="K111" s="32"/>
      <c r="L111" s="23"/>
      <c r="M111" s="23"/>
      <c r="N111" s="23"/>
      <c r="O111" s="23"/>
      <c r="P111" s="23"/>
      <c r="Q111" s="23"/>
      <c r="R111" s="23"/>
      <c r="S111" s="23"/>
      <c r="T111" s="23"/>
      <c r="U111" s="23"/>
      <c r="V111" s="23"/>
      <c r="W111" s="23"/>
      <c r="X111" s="23"/>
      <c r="Y111" s="23"/>
      <c r="Z111" s="23"/>
      <c r="AA111" s="23"/>
      <c r="AB111" s="23"/>
      <c r="AC111" s="23"/>
      <c r="AD111" s="23"/>
    </row>
    <row r="112" spans="1:30">
      <c r="J112" s="56"/>
    </row>
  </sheetData>
  <mergeCells count="137">
    <mergeCell ref="B109:D109"/>
    <mergeCell ref="G109:I109"/>
    <mergeCell ref="B103:D103"/>
    <mergeCell ref="B104:D104"/>
    <mergeCell ref="B105:D105"/>
    <mergeCell ref="G105:I105"/>
    <mergeCell ref="B106:D106"/>
    <mergeCell ref="B108:D108"/>
    <mergeCell ref="B97:D97"/>
    <mergeCell ref="B98:D98"/>
    <mergeCell ref="B99:D99"/>
    <mergeCell ref="B100:D100"/>
    <mergeCell ref="B101:D101"/>
    <mergeCell ref="B102:D102"/>
    <mergeCell ref="B89:D89"/>
    <mergeCell ref="B90:D90"/>
    <mergeCell ref="B93:D93"/>
    <mergeCell ref="B94:D94"/>
    <mergeCell ref="B95:D95"/>
    <mergeCell ref="B96:D96"/>
    <mergeCell ref="C83:E83"/>
    <mergeCell ref="F83:G83"/>
    <mergeCell ref="C84:E84"/>
    <mergeCell ref="F84:G84"/>
    <mergeCell ref="B85:D85"/>
    <mergeCell ref="B88:E88"/>
    <mergeCell ref="C80:E80"/>
    <mergeCell ref="F80:G80"/>
    <mergeCell ref="C81:E81"/>
    <mergeCell ref="F81:G81"/>
    <mergeCell ref="C82:E82"/>
    <mergeCell ref="F82:G82"/>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8:E38"/>
    <mergeCell ref="F38:G38"/>
    <mergeCell ref="C39:E39"/>
    <mergeCell ref="F39:G39"/>
    <mergeCell ref="C40:E40"/>
    <mergeCell ref="F40:G40"/>
    <mergeCell ref="C35:E35"/>
    <mergeCell ref="F35:G35"/>
    <mergeCell ref="C36:E36"/>
    <mergeCell ref="F36:G36"/>
    <mergeCell ref="C37:E37"/>
    <mergeCell ref="F37:G37"/>
    <mergeCell ref="B15:K15"/>
    <mergeCell ref="C25:D25"/>
    <mergeCell ref="C26:D26"/>
    <mergeCell ref="C27:D27"/>
    <mergeCell ref="B32:J32"/>
    <mergeCell ref="C34:E34"/>
    <mergeCell ref="F34:G34"/>
    <mergeCell ref="E9:K9"/>
    <mergeCell ref="B13:B14"/>
    <mergeCell ref="C13:C14"/>
    <mergeCell ref="D13:D14"/>
    <mergeCell ref="E13:E14"/>
    <mergeCell ref="G13:I13"/>
    <mergeCell ref="J13:J14"/>
    <mergeCell ref="K13:K14"/>
  </mergeCells>
  <pageMargins left="0.7" right="0.7" top="0.75" bottom="0.75" header="0.3" footer="0.3"/>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1A1E16-357E-40C0-A0BF-0174105505B9}">
  <sheetPr>
    <tabColor rgb="FFFFFF00"/>
  </sheetPr>
  <dimension ref="A2:AD112"/>
  <sheetViews>
    <sheetView topLeftCell="A84" zoomScale="59" workbookViewId="0">
      <selection activeCell="I70" sqref="I70"/>
    </sheetView>
  </sheetViews>
  <sheetFormatPr defaultColWidth="8.90625" defaultRowHeight="21.5"/>
  <cols>
    <col min="1" max="1" width="8.90625" style="23"/>
    <col min="2" max="2" width="29.90625" style="22" customWidth="1"/>
    <col min="3" max="3" width="21.90625" style="21" customWidth="1"/>
    <col min="4" max="4" width="23.453125" style="21" customWidth="1"/>
    <col min="5" max="5" width="47.08984375" style="23" customWidth="1"/>
    <col min="6" max="6" width="14.90625" style="23" customWidth="1"/>
    <col min="7" max="7" width="12.90625" style="23" customWidth="1"/>
    <col min="8" max="8" width="13.54296875" style="23" customWidth="1"/>
    <col min="9" max="9" width="14.90625" style="23" customWidth="1"/>
    <col min="10" max="10" width="19.90625" style="23" customWidth="1"/>
    <col min="11" max="11" width="35" style="22" customWidth="1"/>
    <col min="12" max="16384" width="8.90625" style="23"/>
  </cols>
  <sheetData>
    <row r="2" spans="2:11" ht="42" customHeight="1">
      <c r="B2" s="24" t="s">
        <v>99</v>
      </c>
      <c r="C2" s="36" t="s">
        <v>251</v>
      </c>
    </row>
    <row r="3" spans="2:11" ht="21" customHeight="1">
      <c r="B3" s="24" t="s">
        <v>100</v>
      </c>
      <c r="C3" s="25"/>
      <c r="E3" s="23" t="s">
        <v>372</v>
      </c>
      <c r="F3" s="23">
        <f>6*30</f>
        <v>180</v>
      </c>
    </row>
    <row r="4" spans="2:11" ht="21" customHeight="1">
      <c r="B4" s="24" t="s">
        <v>101</v>
      </c>
      <c r="C4" s="32" t="s">
        <v>370</v>
      </c>
      <c r="E4" s="23" t="s">
        <v>334</v>
      </c>
    </row>
    <row r="5" spans="2:11" ht="21" customHeight="1">
      <c r="B5" s="24" t="s">
        <v>102</v>
      </c>
      <c r="C5" s="25" t="s">
        <v>373</v>
      </c>
    </row>
    <row r="6" spans="2:11" ht="21" customHeight="1">
      <c r="B6" s="24" t="s">
        <v>103</v>
      </c>
      <c r="C6" s="25"/>
    </row>
    <row r="7" spans="2:11" ht="21" customHeight="1">
      <c r="B7" s="24" t="s">
        <v>104</v>
      </c>
      <c r="C7" s="25">
        <v>6</v>
      </c>
    </row>
    <row r="8" spans="2:11" ht="21" customHeight="1">
      <c r="B8" s="24" t="s">
        <v>105</v>
      </c>
      <c r="C8" s="25" t="s">
        <v>362</v>
      </c>
    </row>
    <row r="9" spans="2:11" ht="41.4" customHeight="1">
      <c r="B9" s="26" t="s">
        <v>106</v>
      </c>
      <c r="C9" s="25">
        <f>C7+1</f>
        <v>7</v>
      </c>
      <c r="E9" s="135"/>
      <c r="F9" s="135"/>
      <c r="G9" s="135"/>
      <c r="H9" s="135"/>
      <c r="I9" s="135"/>
      <c r="J9" s="135"/>
      <c r="K9" s="135"/>
    </row>
    <row r="10" spans="2:11" ht="21" customHeight="1">
      <c r="B10" s="24" t="s">
        <v>107</v>
      </c>
      <c r="C10" s="25" t="s">
        <v>217</v>
      </c>
      <c r="J10" s="27"/>
    </row>
    <row r="11" spans="2:11" ht="21" customHeight="1">
      <c r="B11" s="24" t="s">
        <v>108</v>
      </c>
      <c r="C11" s="25" t="s">
        <v>218</v>
      </c>
    </row>
    <row r="12" spans="2:11">
      <c r="B12" s="28"/>
      <c r="C12" s="29"/>
    </row>
    <row r="13" spans="2:11" ht="15" customHeight="1">
      <c r="B13" s="136" t="s">
        <v>109</v>
      </c>
      <c r="C13" s="136" t="s">
        <v>110</v>
      </c>
      <c r="D13" s="136" t="s">
        <v>111</v>
      </c>
      <c r="E13" s="136" t="s">
        <v>112</v>
      </c>
      <c r="F13" s="30"/>
      <c r="G13" s="136" t="s">
        <v>113</v>
      </c>
      <c r="H13" s="136"/>
      <c r="I13" s="136"/>
      <c r="J13" s="136" t="s">
        <v>114</v>
      </c>
      <c r="K13" s="136" t="s">
        <v>115</v>
      </c>
    </row>
    <row r="14" spans="2:11" ht="15" customHeight="1">
      <c r="B14" s="136"/>
      <c r="C14" s="136"/>
      <c r="D14" s="136"/>
      <c r="E14" s="136"/>
      <c r="F14" s="30" t="s">
        <v>116</v>
      </c>
      <c r="G14" s="30" t="s">
        <v>117</v>
      </c>
      <c r="H14" s="30" t="s">
        <v>118</v>
      </c>
      <c r="I14" s="30" t="s">
        <v>119</v>
      </c>
      <c r="J14" s="136"/>
      <c r="K14" s="136"/>
    </row>
    <row r="15" spans="2:11" ht="18.649999999999999" customHeight="1">
      <c r="B15" s="132" t="s">
        <v>120</v>
      </c>
      <c r="C15" s="132"/>
      <c r="D15" s="132"/>
      <c r="E15" s="132"/>
      <c r="F15" s="132"/>
      <c r="G15" s="132"/>
      <c r="H15" s="132"/>
      <c r="I15" s="132"/>
      <c r="J15" s="132"/>
      <c r="K15" s="132"/>
    </row>
    <row r="16" spans="2:11">
      <c r="B16" s="31"/>
      <c r="C16" s="32"/>
      <c r="D16" s="32"/>
      <c r="E16" s="32"/>
      <c r="F16" s="32"/>
      <c r="G16" s="32"/>
      <c r="H16" s="32"/>
      <c r="I16" s="33"/>
      <c r="J16" s="32"/>
      <c r="K16" s="31" t="s">
        <v>250</v>
      </c>
    </row>
    <row r="17" spans="2:11">
      <c r="B17" s="33"/>
      <c r="C17" s="32"/>
      <c r="D17" s="32"/>
      <c r="E17" s="34"/>
      <c r="F17" s="32"/>
      <c r="G17" s="32"/>
      <c r="H17" s="34"/>
      <c r="I17" s="34"/>
      <c r="J17" s="32"/>
      <c r="K17" s="33"/>
    </row>
    <row r="18" spans="2:11">
      <c r="B18" s="33"/>
      <c r="C18" s="32"/>
      <c r="D18" s="32"/>
      <c r="E18" s="34"/>
      <c r="F18" s="32"/>
      <c r="G18" s="32"/>
      <c r="H18" s="34"/>
      <c r="I18" s="34"/>
      <c r="J18" s="32"/>
      <c r="K18" s="33"/>
    </row>
    <row r="19" spans="2:11">
      <c r="B19" s="33"/>
      <c r="C19" s="32"/>
      <c r="D19" s="32"/>
      <c r="E19" s="34"/>
      <c r="F19" s="32"/>
      <c r="G19" s="32"/>
      <c r="H19" s="34"/>
      <c r="I19" s="34"/>
      <c r="J19" s="32"/>
      <c r="K19" s="33"/>
    </row>
    <row r="20" spans="2:11" ht="22.5" customHeight="1">
      <c r="B20" s="35" t="s">
        <v>121</v>
      </c>
      <c r="C20" s="25"/>
      <c r="D20" s="25"/>
      <c r="E20" s="36"/>
      <c r="F20" s="36"/>
      <c r="G20" s="37"/>
      <c r="H20" s="34"/>
      <c r="I20" s="30"/>
      <c r="J20" s="38"/>
      <c r="K20" s="33"/>
    </row>
    <row r="21" spans="2:11" ht="22.5" customHeight="1">
      <c r="B21" s="35"/>
      <c r="C21" s="36" t="s">
        <v>275</v>
      </c>
      <c r="D21" s="31"/>
      <c r="E21" s="36"/>
      <c r="F21" s="36"/>
      <c r="G21" s="37"/>
      <c r="H21" s="34"/>
      <c r="I21" s="25" t="s">
        <v>10</v>
      </c>
      <c r="J21" s="38">
        <f>+J16</f>
        <v>0</v>
      </c>
      <c r="K21" s="33"/>
    </row>
    <row r="22" spans="2:11" ht="22.5" customHeight="1">
      <c r="B22" s="35"/>
      <c r="C22" s="78" t="s">
        <v>225</v>
      </c>
      <c r="D22" s="33"/>
      <c r="E22" s="31"/>
      <c r="F22" s="31"/>
      <c r="G22" s="32"/>
      <c r="H22" s="32"/>
      <c r="I22" s="25" t="s">
        <v>14</v>
      </c>
      <c r="J22" s="38">
        <f>+J17</f>
        <v>0</v>
      </c>
      <c r="K22" s="33"/>
    </row>
    <row r="23" spans="2:11" ht="22.5" customHeight="1">
      <c r="B23" s="35"/>
      <c r="C23" s="78"/>
      <c r="D23" s="33"/>
      <c r="E23" s="31"/>
      <c r="F23" s="31"/>
      <c r="G23" s="32"/>
      <c r="H23" s="32"/>
      <c r="I23" s="25"/>
      <c r="J23" s="38"/>
      <c r="K23" s="33"/>
    </row>
    <row r="24" spans="2:11" ht="22.5" customHeight="1">
      <c r="B24" s="35"/>
      <c r="C24" s="78"/>
      <c r="D24" s="33"/>
      <c r="E24" s="31"/>
      <c r="F24" s="31"/>
      <c r="G24" s="32"/>
      <c r="H24" s="32"/>
      <c r="I24" s="25"/>
      <c r="J24" s="38"/>
      <c r="K24" s="33"/>
    </row>
    <row r="25" spans="2:11" ht="22.5" customHeight="1">
      <c r="B25" s="35"/>
      <c r="C25" s="139"/>
      <c r="D25" s="139"/>
      <c r="E25" s="31"/>
      <c r="F25" s="31"/>
      <c r="G25" s="32"/>
      <c r="H25" s="32"/>
      <c r="I25" s="25"/>
      <c r="J25" s="38"/>
      <c r="K25" s="33"/>
    </row>
    <row r="26" spans="2:11" ht="22.5" customHeight="1">
      <c r="B26" s="35"/>
      <c r="C26" s="134"/>
      <c r="D26" s="134"/>
      <c r="E26" s="31"/>
      <c r="F26" s="31"/>
      <c r="G26" s="32"/>
      <c r="H26" s="32"/>
      <c r="I26" s="25"/>
      <c r="J26" s="38"/>
      <c r="K26" s="33"/>
    </row>
    <row r="27" spans="2:11" ht="22.5" customHeight="1">
      <c r="B27" s="33"/>
      <c r="C27" s="141"/>
      <c r="D27" s="141"/>
      <c r="E27" s="34"/>
      <c r="F27" s="34"/>
      <c r="G27" s="34"/>
      <c r="H27" s="34"/>
      <c r="I27" s="34"/>
      <c r="J27" s="38"/>
      <c r="K27" s="33"/>
    </row>
    <row r="28" spans="2:11" ht="21.65" customHeight="1">
      <c r="B28" s="33"/>
      <c r="C28" s="34"/>
      <c r="D28" s="34"/>
      <c r="E28" s="34"/>
      <c r="F28" s="34"/>
      <c r="G28" s="34"/>
      <c r="H28" s="34"/>
      <c r="I28" s="34"/>
      <c r="J28" s="38"/>
      <c r="K28" s="39"/>
    </row>
    <row r="29" spans="2:11" ht="21.65" customHeight="1">
      <c r="B29" s="31"/>
      <c r="C29" s="34"/>
      <c r="D29" s="34"/>
      <c r="E29" s="34"/>
      <c r="F29" s="34"/>
      <c r="G29" s="34"/>
      <c r="H29" s="34"/>
      <c r="I29" s="34"/>
      <c r="J29" s="38"/>
      <c r="K29" s="39"/>
    </row>
    <row r="30" spans="2:11">
      <c r="B30" s="31"/>
      <c r="C30" s="31"/>
      <c r="D30" s="31"/>
      <c r="E30" s="31"/>
      <c r="F30" s="31"/>
      <c r="G30" s="34"/>
      <c r="H30" s="34"/>
      <c r="I30" s="34"/>
      <c r="J30" s="39"/>
      <c r="K30" s="33"/>
    </row>
    <row r="31" spans="2:11">
      <c r="B31" s="33"/>
      <c r="C31" s="32"/>
      <c r="D31" s="32"/>
      <c r="E31" s="34"/>
      <c r="F31" s="34"/>
      <c r="G31" s="34"/>
      <c r="H31" s="34"/>
      <c r="I31" s="34"/>
      <c r="J31" s="34"/>
      <c r="K31" s="33"/>
    </row>
    <row r="32" spans="2:11" ht="23">
      <c r="B32" s="142" t="s">
        <v>122</v>
      </c>
      <c r="C32" s="142"/>
      <c r="D32" s="142"/>
      <c r="E32" s="142"/>
      <c r="F32" s="142"/>
      <c r="G32" s="142"/>
      <c r="H32" s="142"/>
      <c r="I32" s="142"/>
      <c r="J32" s="142"/>
      <c r="K32" s="33"/>
    </row>
    <row r="33" spans="2:11">
      <c r="B33" s="32"/>
      <c r="C33" s="32"/>
      <c r="D33" s="32"/>
      <c r="E33" s="34"/>
      <c r="F33" s="34"/>
      <c r="G33" s="34"/>
      <c r="H33" s="34"/>
      <c r="I33" s="34"/>
      <c r="J33" s="34"/>
      <c r="K33" s="33"/>
    </row>
    <row r="34" spans="2:11" s="41" customFormat="1" ht="29.15" customHeight="1">
      <c r="B34" s="36" t="s">
        <v>0</v>
      </c>
      <c r="C34" s="140" t="s">
        <v>1</v>
      </c>
      <c r="D34" s="140"/>
      <c r="E34" s="140"/>
      <c r="F34" s="140" t="s">
        <v>2</v>
      </c>
      <c r="G34" s="140"/>
      <c r="H34" s="25" t="s">
        <v>3</v>
      </c>
      <c r="I34" s="25" t="s">
        <v>4</v>
      </c>
      <c r="J34" s="25" t="s">
        <v>123</v>
      </c>
      <c r="K34" s="25" t="s">
        <v>124</v>
      </c>
    </row>
    <row r="35" spans="2:11" s="41" customFormat="1" ht="162" customHeight="1">
      <c r="B35" s="42">
        <v>1</v>
      </c>
      <c r="C35" s="137" t="s">
        <v>183</v>
      </c>
      <c r="D35" s="137"/>
      <c r="E35" s="137"/>
      <c r="F35" s="138" t="s">
        <v>7</v>
      </c>
      <c r="G35" s="138"/>
      <c r="H35" s="43" t="s">
        <v>125</v>
      </c>
      <c r="I35" s="44">
        <v>1</v>
      </c>
      <c r="J35" s="45"/>
      <c r="K35" s="42"/>
    </row>
    <row r="36" spans="2:11" s="41" customFormat="1" ht="209.5" customHeight="1">
      <c r="B36" s="42">
        <v>2</v>
      </c>
      <c r="C36" s="137" t="s">
        <v>184</v>
      </c>
      <c r="D36" s="137"/>
      <c r="E36" s="137"/>
      <c r="F36" s="138" t="s">
        <v>9</v>
      </c>
      <c r="G36" s="138"/>
      <c r="H36" s="42" t="s">
        <v>10</v>
      </c>
      <c r="I36" s="42"/>
      <c r="J36" s="45"/>
      <c r="K36" s="42"/>
    </row>
    <row r="37" spans="2:11" s="41" customFormat="1" ht="236.5" customHeight="1">
      <c r="B37" s="42">
        <v>3</v>
      </c>
      <c r="C37" s="137" t="s">
        <v>185</v>
      </c>
      <c r="D37" s="137"/>
      <c r="E37" s="137"/>
      <c r="F37" s="138" t="s">
        <v>11</v>
      </c>
      <c r="G37" s="138"/>
      <c r="H37" s="42" t="s">
        <v>12</v>
      </c>
      <c r="I37" s="42"/>
      <c r="J37" s="45"/>
      <c r="K37" s="42"/>
    </row>
    <row r="38" spans="2:11" s="41" customFormat="1" ht="195" customHeight="1">
      <c r="B38" s="42">
        <v>4</v>
      </c>
      <c r="C38" s="137" t="s">
        <v>186</v>
      </c>
      <c r="D38" s="137"/>
      <c r="E38" s="137"/>
      <c r="F38" s="138" t="s">
        <v>13</v>
      </c>
      <c r="G38" s="138"/>
      <c r="H38" s="42" t="s">
        <v>14</v>
      </c>
      <c r="I38" s="42"/>
      <c r="J38" s="45"/>
      <c r="K38" s="42"/>
    </row>
    <row r="39" spans="2:11" s="41" customFormat="1" ht="88.4" customHeight="1">
      <c r="B39" s="42">
        <v>5</v>
      </c>
      <c r="C39" s="137" t="s">
        <v>187</v>
      </c>
      <c r="D39" s="137"/>
      <c r="E39" s="137"/>
      <c r="F39" s="138" t="s">
        <v>15</v>
      </c>
      <c r="G39" s="138"/>
      <c r="H39" s="42" t="s">
        <v>10</v>
      </c>
      <c r="I39" s="44">
        <v>0</v>
      </c>
      <c r="J39" s="45"/>
      <c r="K39" s="42"/>
    </row>
    <row r="40" spans="2:11" s="41" customFormat="1" ht="272.5" customHeight="1">
      <c r="B40" s="42">
        <v>6</v>
      </c>
      <c r="C40" s="137" t="s">
        <v>188</v>
      </c>
      <c r="D40" s="137"/>
      <c r="E40" s="137"/>
      <c r="F40" s="138" t="s">
        <v>16</v>
      </c>
      <c r="G40" s="138"/>
      <c r="H40" s="43" t="s">
        <v>17</v>
      </c>
      <c r="I40" s="44"/>
      <c r="J40" s="45"/>
      <c r="K40" s="42"/>
    </row>
    <row r="41" spans="2:11" s="41" customFormat="1" ht="192" customHeight="1">
      <c r="B41" s="42">
        <v>7</v>
      </c>
      <c r="C41" s="137" t="s">
        <v>189</v>
      </c>
      <c r="D41" s="137"/>
      <c r="E41" s="137"/>
      <c r="F41" s="138" t="s">
        <v>18</v>
      </c>
      <c r="G41" s="138"/>
      <c r="H41" s="43" t="s">
        <v>19</v>
      </c>
      <c r="I41" s="42"/>
      <c r="J41" s="45"/>
      <c r="K41" s="42"/>
    </row>
    <row r="42" spans="2:11" s="41" customFormat="1" ht="232.75" customHeight="1">
      <c r="B42" s="42">
        <v>8</v>
      </c>
      <c r="C42" s="137" t="s">
        <v>190</v>
      </c>
      <c r="D42" s="137"/>
      <c r="E42" s="137"/>
      <c r="F42" s="138" t="s">
        <v>182</v>
      </c>
      <c r="G42" s="138"/>
      <c r="H42" s="43" t="s">
        <v>21</v>
      </c>
      <c r="I42" s="42"/>
      <c r="J42" s="45"/>
      <c r="K42" s="42"/>
    </row>
    <row r="43" spans="2:11" s="41" customFormat="1" ht="292.5" customHeight="1">
      <c r="B43" s="42">
        <v>9</v>
      </c>
      <c r="C43" s="137" t="s">
        <v>191</v>
      </c>
      <c r="D43" s="137"/>
      <c r="E43" s="137"/>
      <c r="F43" s="138" t="s">
        <v>22</v>
      </c>
      <c r="G43" s="138"/>
      <c r="H43" s="43" t="s">
        <v>23</v>
      </c>
      <c r="I43" s="42"/>
      <c r="J43" s="45"/>
      <c r="K43" s="42"/>
    </row>
    <row r="44" spans="2:11" s="41" customFormat="1" ht="262.64999999999998" customHeight="1">
      <c r="B44" s="42">
        <v>10</v>
      </c>
      <c r="C44" s="137" t="s">
        <v>192</v>
      </c>
      <c r="D44" s="137"/>
      <c r="E44" s="137"/>
      <c r="F44" s="138" t="s">
        <v>24</v>
      </c>
      <c r="G44" s="138"/>
      <c r="H44" s="43" t="s">
        <v>23</v>
      </c>
      <c r="I44" s="42"/>
      <c r="J44" s="45"/>
      <c r="K44" s="42"/>
    </row>
    <row r="45" spans="2:11" s="41" customFormat="1" ht="249" customHeight="1">
      <c r="B45" s="42">
        <v>11</v>
      </c>
      <c r="C45" s="137" t="s">
        <v>193</v>
      </c>
      <c r="D45" s="137"/>
      <c r="E45" s="137"/>
      <c r="F45" s="138" t="s">
        <v>25</v>
      </c>
      <c r="G45" s="138"/>
      <c r="H45" s="43" t="s">
        <v>23</v>
      </c>
      <c r="I45" s="42"/>
      <c r="J45" s="45"/>
      <c r="K45" s="42"/>
    </row>
    <row r="46" spans="2:11" s="41" customFormat="1" ht="145.65" customHeight="1">
      <c r="B46" s="42">
        <v>12</v>
      </c>
      <c r="C46" s="137" t="s">
        <v>194</v>
      </c>
      <c r="D46" s="137"/>
      <c r="E46" s="137"/>
      <c r="F46" s="138" t="s">
        <v>26</v>
      </c>
      <c r="G46" s="138"/>
      <c r="H46" s="43" t="s">
        <v>23</v>
      </c>
      <c r="I46" s="42"/>
      <c r="J46" s="45"/>
      <c r="K46" s="42"/>
    </row>
    <row r="47" spans="2:11" s="41" customFormat="1" ht="282.64999999999998" customHeight="1">
      <c r="B47" s="42">
        <v>13</v>
      </c>
      <c r="C47" s="137" t="s">
        <v>195</v>
      </c>
      <c r="D47" s="137"/>
      <c r="E47" s="137"/>
      <c r="F47" s="138" t="s">
        <v>27</v>
      </c>
      <c r="G47" s="138"/>
      <c r="H47" s="43" t="s">
        <v>23</v>
      </c>
      <c r="I47" s="42"/>
      <c r="J47" s="45"/>
      <c r="K47" s="42"/>
    </row>
    <row r="48" spans="2:11" s="41" customFormat="1" ht="166.75" customHeight="1">
      <c r="B48" s="42">
        <v>14</v>
      </c>
      <c r="C48" s="137" t="s">
        <v>196</v>
      </c>
      <c r="D48" s="137"/>
      <c r="E48" s="137"/>
      <c r="F48" s="138" t="s">
        <v>28</v>
      </c>
      <c r="G48" s="138"/>
      <c r="H48" s="43" t="s">
        <v>23</v>
      </c>
      <c r="I48" s="42"/>
      <c r="J48" s="45"/>
      <c r="K48" s="42"/>
    </row>
    <row r="49" spans="2:11" s="41" customFormat="1" ht="270.64999999999998" customHeight="1">
      <c r="B49" s="42">
        <v>15</v>
      </c>
      <c r="C49" s="137" t="s">
        <v>197</v>
      </c>
      <c r="D49" s="137"/>
      <c r="E49" s="137"/>
      <c r="F49" s="138" t="s">
        <v>29</v>
      </c>
      <c r="G49" s="138"/>
      <c r="H49" s="42" t="s">
        <v>10</v>
      </c>
      <c r="I49" s="42"/>
      <c r="J49" s="45"/>
      <c r="K49" s="42"/>
    </row>
    <row r="50" spans="2:11" s="41" customFormat="1" ht="200.5" customHeight="1">
      <c r="B50" s="42">
        <v>16</v>
      </c>
      <c r="C50" s="137" t="s">
        <v>198</v>
      </c>
      <c r="D50" s="137"/>
      <c r="E50" s="137"/>
      <c r="F50" s="138" t="s">
        <v>30</v>
      </c>
      <c r="G50" s="138"/>
      <c r="H50" s="42"/>
      <c r="I50" s="42"/>
      <c r="J50" s="45"/>
      <c r="K50" s="42"/>
    </row>
    <row r="51" spans="2:11" s="41" customFormat="1" ht="52.75" customHeight="1">
      <c r="B51" s="42">
        <v>17</v>
      </c>
      <c r="C51" s="143" t="s">
        <v>126</v>
      </c>
      <c r="D51" s="143"/>
      <c r="E51" s="143"/>
      <c r="F51" s="138" t="s">
        <v>127</v>
      </c>
      <c r="G51" s="138"/>
      <c r="H51" s="46"/>
      <c r="I51" s="42"/>
      <c r="J51" s="45"/>
      <c r="K51" s="42"/>
    </row>
    <row r="52" spans="2:11" s="41" customFormat="1" ht="87" customHeight="1">
      <c r="B52" s="42">
        <v>18</v>
      </c>
      <c r="C52" s="137" t="s">
        <v>199</v>
      </c>
      <c r="D52" s="137"/>
      <c r="E52" s="137"/>
      <c r="F52" s="138" t="s">
        <v>31</v>
      </c>
      <c r="G52" s="138"/>
      <c r="H52" s="42" t="s">
        <v>10</v>
      </c>
      <c r="I52" s="42"/>
      <c r="J52" s="45"/>
      <c r="K52" s="42"/>
    </row>
    <row r="53" spans="2:11" s="41" customFormat="1" ht="163.4" customHeight="1">
      <c r="B53" s="42">
        <v>19</v>
      </c>
      <c r="C53" s="137" t="s">
        <v>200</v>
      </c>
      <c r="D53" s="137"/>
      <c r="E53" s="137"/>
      <c r="F53" s="138" t="s">
        <v>32</v>
      </c>
      <c r="G53" s="138"/>
      <c r="H53" s="42" t="s">
        <v>10</v>
      </c>
      <c r="I53" s="44"/>
      <c r="J53" s="45"/>
      <c r="K53" s="32"/>
    </row>
    <row r="54" spans="2:11" s="41" customFormat="1" ht="122.4" customHeight="1">
      <c r="B54" s="42">
        <v>20</v>
      </c>
      <c r="C54" s="137" t="s">
        <v>201</v>
      </c>
      <c r="D54" s="137"/>
      <c r="E54" s="137"/>
      <c r="F54" s="138" t="s">
        <v>33</v>
      </c>
      <c r="G54" s="138"/>
      <c r="H54" s="42" t="s">
        <v>10</v>
      </c>
      <c r="I54" s="44">
        <v>0</v>
      </c>
      <c r="J54" s="45"/>
      <c r="K54" s="42"/>
    </row>
    <row r="55" spans="2:11" s="41" customFormat="1" ht="103.75" customHeight="1">
      <c r="B55" s="42">
        <v>21</v>
      </c>
      <c r="C55" s="137" t="s">
        <v>202</v>
      </c>
      <c r="D55" s="137"/>
      <c r="E55" s="137"/>
      <c r="F55" s="138" t="s">
        <v>34</v>
      </c>
      <c r="G55" s="138"/>
      <c r="H55" s="42" t="s">
        <v>10</v>
      </c>
      <c r="I55" s="44">
        <f>+J106</f>
        <v>0</v>
      </c>
      <c r="J55" s="45"/>
      <c r="K55" s="42"/>
    </row>
    <row r="56" spans="2:11" s="41" customFormat="1" ht="214.75" customHeight="1">
      <c r="B56" s="42">
        <v>22</v>
      </c>
      <c r="C56" s="137" t="s">
        <v>203</v>
      </c>
      <c r="D56" s="137"/>
      <c r="E56" s="137"/>
      <c r="F56" s="138" t="s">
        <v>35</v>
      </c>
      <c r="G56" s="138"/>
      <c r="H56" s="42" t="s">
        <v>10</v>
      </c>
      <c r="I56" s="44">
        <f>+J97</f>
        <v>0</v>
      </c>
      <c r="J56" s="45"/>
      <c r="K56" s="42"/>
    </row>
    <row r="57" spans="2:11" s="41" customFormat="1" ht="32.15" customHeight="1">
      <c r="B57" s="42">
        <v>23</v>
      </c>
      <c r="C57" s="143" t="s">
        <v>128</v>
      </c>
      <c r="D57" s="143"/>
      <c r="E57" s="143"/>
      <c r="F57" s="138"/>
      <c r="G57" s="138"/>
      <c r="H57" s="35"/>
      <c r="I57" s="42"/>
      <c r="J57" s="45"/>
      <c r="K57" s="42"/>
    </row>
    <row r="58" spans="2:11" s="41" customFormat="1" ht="64.400000000000006" customHeight="1">
      <c r="B58" s="42">
        <v>24</v>
      </c>
      <c r="C58" s="137" t="s">
        <v>204</v>
      </c>
      <c r="D58" s="137"/>
      <c r="E58" s="137"/>
      <c r="F58" s="138" t="s">
        <v>36</v>
      </c>
      <c r="G58" s="138"/>
      <c r="H58" s="42"/>
      <c r="I58" s="42"/>
      <c r="J58" s="45"/>
      <c r="K58" s="33"/>
    </row>
    <row r="59" spans="2:11" s="41" customFormat="1" ht="102.65" customHeight="1">
      <c r="B59" s="42">
        <v>25</v>
      </c>
      <c r="C59" s="137" t="s">
        <v>205</v>
      </c>
      <c r="D59" s="137"/>
      <c r="E59" s="137"/>
      <c r="F59" s="138" t="s">
        <v>37</v>
      </c>
      <c r="G59" s="138"/>
      <c r="H59" s="43" t="s">
        <v>23</v>
      </c>
      <c r="I59" s="44"/>
      <c r="J59" s="45"/>
      <c r="K59" s="32"/>
    </row>
    <row r="60" spans="2:11" s="41" customFormat="1" ht="216.65" customHeight="1">
      <c r="B60" s="42">
        <v>26</v>
      </c>
      <c r="C60" s="137" t="s">
        <v>206</v>
      </c>
      <c r="D60" s="137"/>
      <c r="E60" s="137"/>
      <c r="F60" s="138" t="s">
        <v>38</v>
      </c>
      <c r="G60" s="138"/>
      <c r="H60" s="43" t="s">
        <v>23</v>
      </c>
      <c r="I60" s="44">
        <v>0</v>
      </c>
      <c r="J60" s="45"/>
      <c r="K60" s="42"/>
    </row>
    <row r="61" spans="2:11" s="41" customFormat="1" ht="180.65" customHeight="1">
      <c r="B61" s="42">
        <v>27</v>
      </c>
      <c r="C61" s="137" t="s">
        <v>207</v>
      </c>
      <c r="D61" s="137"/>
      <c r="E61" s="137"/>
      <c r="F61" s="138" t="s">
        <v>39</v>
      </c>
      <c r="G61" s="138"/>
      <c r="H61" s="43" t="s">
        <v>23</v>
      </c>
      <c r="I61" s="42">
        <v>0</v>
      </c>
      <c r="J61" s="45"/>
      <c r="K61" s="42"/>
    </row>
    <row r="62" spans="2:11" s="41" customFormat="1" ht="153" customHeight="1">
      <c r="B62" s="42">
        <v>28</v>
      </c>
      <c r="C62" s="137" t="s">
        <v>40</v>
      </c>
      <c r="D62" s="137"/>
      <c r="E62" s="137"/>
      <c r="F62" s="138" t="s">
        <v>41</v>
      </c>
      <c r="G62" s="138"/>
      <c r="H62" s="43" t="s">
        <v>10</v>
      </c>
      <c r="I62" s="42"/>
      <c r="J62" s="45"/>
      <c r="K62" s="42"/>
    </row>
    <row r="63" spans="2:11" s="41" customFormat="1" ht="111.65" customHeight="1">
      <c r="B63" s="42">
        <v>29</v>
      </c>
      <c r="C63" s="137" t="s">
        <v>208</v>
      </c>
      <c r="D63" s="137"/>
      <c r="E63" s="137"/>
      <c r="F63" s="138" t="s">
        <v>42</v>
      </c>
      <c r="G63" s="138"/>
      <c r="H63" s="43" t="s">
        <v>10</v>
      </c>
      <c r="I63" s="44"/>
      <c r="J63" s="45"/>
      <c r="K63" s="42"/>
    </row>
    <row r="64" spans="2:11" s="41" customFormat="1" ht="241.75" customHeight="1">
      <c r="B64" s="42">
        <v>30</v>
      </c>
      <c r="C64" s="137" t="s">
        <v>209</v>
      </c>
      <c r="D64" s="137"/>
      <c r="E64" s="137"/>
      <c r="F64" s="138" t="s">
        <v>43</v>
      </c>
      <c r="G64" s="138"/>
      <c r="H64" s="43" t="s">
        <v>23</v>
      </c>
      <c r="I64" s="44"/>
      <c r="J64" s="45"/>
      <c r="K64" s="42"/>
    </row>
    <row r="65" spans="2:11" s="41" customFormat="1" ht="249" customHeight="1">
      <c r="B65" s="42">
        <v>31</v>
      </c>
      <c r="C65" s="137" t="s">
        <v>129</v>
      </c>
      <c r="D65" s="137"/>
      <c r="E65" s="137"/>
      <c r="F65" s="138" t="s">
        <v>44</v>
      </c>
      <c r="G65" s="138"/>
      <c r="H65" s="43" t="s">
        <v>45</v>
      </c>
      <c r="I65" s="44"/>
      <c r="J65" s="45"/>
      <c r="K65" s="42"/>
    </row>
    <row r="66" spans="2:11" s="41" customFormat="1" ht="138" customHeight="1">
      <c r="B66" s="42">
        <v>32</v>
      </c>
      <c r="C66" s="137" t="s">
        <v>210</v>
      </c>
      <c r="D66" s="137"/>
      <c r="E66" s="137"/>
      <c r="F66" s="138" t="s">
        <v>46</v>
      </c>
      <c r="G66" s="138"/>
      <c r="H66" s="43" t="s">
        <v>47</v>
      </c>
      <c r="I66" s="44"/>
      <c r="J66" s="45"/>
      <c r="K66" s="42"/>
    </row>
    <row r="67" spans="2:11" s="41" customFormat="1" ht="166.75" customHeight="1">
      <c r="B67" s="42">
        <v>33</v>
      </c>
      <c r="C67" s="137" t="s">
        <v>211</v>
      </c>
      <c r="D67" s="137"/>
      <c r="E67" s="137"/>
      <c r="F67" s="138" t="s">
        <v>48</v>
      </c>
      <c r="G67" s="138"/>
      <c r="H67" s="43" t="s">
        <v>45</v>
      </c>
      <c r="I67" s="44"/>
      <c r="J67" s="45"/>
      <c r="K67" s="42"/>
    </row>
    <row r="68" spans="2:11" s="41" customFormat="1" ht="165" customHeight="1">
      <c r="B68" s="42">
        <v>34</v>
      </c>
      <c r="C68" s="137" t="s">
        <v>212</v>
      </c>
      <c r="D68" s="137"/>
      <c r="E68" s="137"/>
      <c r="F68" s="138" t="s">
        <v>49</v>
      </c>
      <c r="G68" s="138"/>
      <c r="H68" s="43" t="s">
        <v>21</v>
      </c>
      <c r="I68" s="42"/>
      <c r="J68" s="45"/>
      <c r="K68" s="42"/>
    </row>
    <row r="69" spans="2:11" s="41" customFormat="1" ht="409.5" customHeight="1">
      <c r="B69" s="42">
        <v>35</v>
      </c>
      <c r="C69" s="137" t="s">
        <v>213</v>
      </c>
      <c r="D69" s="137"/>
      <c r="E69" s="137"/>
      <c r="F69" s="138" t="s">
        <v>50</v>
      </c>
      <c r="G69" s="138"/>
      <c r="H69" s="43" t="s">
        <v>17</v>
      </c>
      <c r="I69" s="42"/>
      <c r="J69" s="45"/>
      <c r="K69" s="42"/>
    </row>
    <row r="70" spans="2:11" s="41" customFormat="1" ht="201" customHeight="1">
      <c r="B70" s="42">
        <v>36</v>
      </c>
      <c r="C70" s="137" t="s">
        <v>214</v>
      </c>
      <c r="D70" s="137"/>
      <c r="E70" s="137"/>
      <c r="F70" s="138" t="s">
        <v>51</v>
      </c>
      <c r="G70" s="138"/>
      <c r="H70" s="42" t="s">
        <v>14</v>
      </c>
      <c r="I70" s="42"/>
      <c r="J70" s="45"/>
      <c r="K70" s="42"/>
    </row>
    <row r="71" spans="2:11" s="41" customFormat="1" ht="201" customHeight="1">
      <c r="B71" s="42">
        <v>37</v>
      </c>
      <c r="C71" s="137" t="s">
        <v>215</v>
      </c>
      <c r="D71" s="137"/>
      <c r="E71" s="137"/>
      <c r="F71" s="138" t="s">
        <v>52</v>
      </c>
      <c r="G71" s="138"/>
      <c r="H71" s="42" t="s">
        <v>14</v>
      </c>
      <c r="I71" s="42"/>
      <c r="J71" s="45"/>
      <c r="K71" s="42"/>
    </row>
    <row r="72" spans="2:11" s="41" customFormat="1" ht="141" customHeight="1">
      <c r="B72" s="42">
        <v>38</v>
      </c>
      <c r="C72" s="137" t="s">
        <v>53</v>
      </c>
      <c r="D72" s="137"/>
      <c r="E72" s="137"/>
      <c r="F72" s="144" t="s">
        <v>54</v>
      </c>
      <c r="G72" s="144"/>
      <c r="H72" s="42" t="s">
        <v>14</v>
      </c>
      <c r="I72" s="39"/>
      <c r="J72" s="45"/>
      <c r="K72" s="42"/>
    </row>
    <row r="73" spans="2:11" s="41" customFormat="1" ht="228.65" customHeight="1">
      <c r="B73" s="42">
        <v>39</v>
      </c>
      <c r="C73" s="137" t="s">
        <v>55</v>
      </c>
      <c r="D73" s="137"/>
      <c r="E73" s="137"/>
      <c r="F73" s="144" t="s">
        <v>56</v>
      </c>
      <c r="G73" s="144"/>
      <c r="H73" s="42" t="s">
        <v>14</v>
      </c>
      <c r="I73" s="39"/>
      <c r="J73" s="45"/>
      <c r="K73" s="42"/>
    </row>
    <row r="74" spans="2:11" s="41" customFormat="1" ht="228.65" customHeight="1">
      <c r="B74" s="42">
        <v>40</v>
      </c>
      <c r="C74" s="145" t="s">
        <v>130</v>
      </c>
      <c r="D74" s="145"/>
      <c r="E74" s="145"/>
      <c r="F74" s="144" t="s">
        <v>58</v>
      </c>
      <c r="G74" s="144"/>
      <c r="H74" s="42" t="s">
        <v>59</v>
      </c>
      <c r="I74" s="39"/>
      <c r="J74" s="45"/>
      <c r="K74" s="42"/>
    </row>
    <row r="75" spans="2:11" s="41" customFormat="1" ht="228.65" customHeight="1">
      <c r="B75" s="42">
        <v>41</v>
      </c>
      <c r="C75" s="137" t="s">
        <v>60</v>
      </c>
      <c r="D75" s="137"/>
      <c r="E75" s="137"/>
      <c r="F75" s="138" t="s">
        <v>61</v>
      </c>
      <c r="G75" s="138"/>
      <c r="H75" s="32" t="s">
        <v>62</v>
      </c>
      <c r="I75" s="42"/>
      <c r="J75" s="45"/>
      <c r="K75" s="42"/>
    </row>
    <row r="76" spans="2:11" s="41" customFormat="1" ht="201" customHeight="1">
      <c r="B76" s="42">
        <v>42</v>
      </c>
      <c r="C76" s="145" t="s">
        <v>63</v>
      </c>
      <c r="D76" s="145"/>
      <c r="E76" s="145"/>
      <c r="F76" s="138" t="s">
        <v>64</v>
      </c>
      <c r="G76" s="138"/>
      <c r="H76" s="32" t="s">
        <v>62</v>
      </c>
      <c r="I76" s="42"/>
      <c r="J76" s="45"/>
      <c r="K76" s="42"/>
    </row>
    <row r="77" spans="2:11" s="41" customFormat="1" ht="145.65" customHeight="1">
      <c r="B77" s="42">
        <v>43</v>
      </c>
      <c r="C77" s="137" t="s">
        <v>131</v>
      </c>
      <c r="D77" s="137"/>
      <c r="E77" s="137"/>
      <c r="F77" s="138" t="s">
        <v>64</v>
      </c>
      <c r="G77" s="138"/>
      <c r="H77" s="32" t="s">
        <v>23</v>
      </c>
      <c r="I77" s="42"/>
      <c r="J77" s="45"/>
      <c r="K77" s="42"/>
    </row>
    <row r="78" spans="2:11" s="41" customFormat="1" ht="161.5" customHeight="1">
      <c r="B78" s="42">
        <v>44</v>
      </c>
      <c r="C78" s="137" t="s">
        <v>132</v>
      </c>
      <c r="D78" s="137"/>
      <c r="E78" s="137"/>
      <c r="F78" s="138" t="s">
        <v>67</v>
      </c>
      <c r="G78" s="138"/>
      <c r="H78" s="32" t="s">
        <v>14</v>
      </c>
      <c r="I78" s="42"/>
      <c r="J78" s="45"/>
      <c r="K78" s="42"/>
    </row>
    <row r="79" spans="2:11" s="41" customFormat="1" ht="161.5" customHeight="1">
      <c r="B79" s="42">
        <v>45</v>
      </c>
      <c r="C79" s="137" t="s">
        <v>72</v>
      </c>
      <c r="D79" s="137"/>
      <c r="E79" s="137"/>
      <c r="F79" s="138" t="s">
        <v>73</v>
      </c>
      <c r="G79" s="138"/>
      <c r="H79" s="32" t="s">
        <v>68</v>
      </c>
      <c r="I79" s="44">
        <f>+J111</f>
        <v>0</v>
      </c>
      <c r="J79" s="45"/>
      <c r="K79" s="42"/>
    </row>
    <row r="80" spans="2:11" s="41" customFormat="1" ht="136.4" customHeight="1">
      <c r="B80" s="42">
        <v>46</v>
      </c>
      <c r="C80" s="137" t="s">
        <v>133</v>
      </c>
      <c r="D80" s="137"/>
      <c r="E80" s="137"/>
      <c r="F80" s="138" t="s">
        <v>93</v>
      </c>
      <c r="G80" s="138"/>
      <c r="H80" s="32" t="s">
        <v>14</v>
      </c>
      <c r="I80" s="44">
        <f>+J103</f>
        <v>0</v>
      </c>
      <c r="J80" s="45"/>
      <c r="K80" s="42"/>
    </row>
    <row r="81" spans="2:11" s="41" customFormat="1" ht="168" customHeight="1">
      <c r="B81" s="42">
        <v>47</v>
      </c>
      <c r="C81" s="137" t="s">
        <v>76</v>
      </c>
      <c r="D81" s="137"/>
      <c r="E81" s="137"/>
      <c r="F81" s="138" t="s">
        <v>77</v>
      </c>
      <c r="G81" s="138"/>
      <c r="H81" s="32" t="s">
        <v>59</v>
      </c>
      <c r="I81" s="44"/>
      <c r="J81" s="45"/>
      <c r="K81" s="42">
        <v>0</v>
      </c>
    </row>
    <row r="82" spans="2:11" s="41" customFormat="1" ht="176.4" customHeight="1">
      <c r="B82" s="42">
        <v>48</v>
      </c>
      <c r="C82" s="137" t="s">
        <v>134</v>
      </c>
      <c r="D82" s="137"/>
      <c r="E82" s="137"/>
      <c r="F82" s="146" t="s">
        <v>70</v>
      </c>
      <c r="G82" s="147"/>
      <c r="H82" s="31" t="s">
        <v>135</v>
      </c>
      <c r="I82" s="47"/>
      <c r="J82" s="47"/>
      <c r="K82" s="47"/>
    </row>
    <row r="83" spans="2:11" s="41" customFormat="1" ht="162.65" customHeight="1">
      <c r="B83" s="42">
        <v>49</v>
      </c>
      <c r="C83" s="145" t="s">
        <v>74</v>
      </c>
      <c r="D83" s="145"/>
      <c r="E83" s="145"/>
      <c r="F83" s="146" t="s">
        <v>136</v>
      </c>
      <c r="G83" s="147"/>
      <c r="H83" s="31" t="s">
        <v>12</v>
      </c>
      <c r="I83" s="31"/>
      <c r="J83" s="31"/>
      <c r="K83" s="31"/>
    </row>
    <row r="84" spans="2:11" s="41" customFormat="1" ht="196.4" customHeight="1">
      <c r="B84" s="42">
        <v>50</v>
      </c>
      <c r="C84" s="145" t="s">
        <v>82</v>
      </c>
      <c r="D84" s="145"/>
      <c r="E84" s="145"/>
      <c r="F84" s="146" t="s">
        <v>95</v>
      </c>
      <c r="G84" s="147"/>
      <c r="H84" s="31" t="s">
        <v>135</v>
      </c>
      <c r="I84" s="31"/>
      <c r="J84" s="31"/>
      <c r="K84" s="31"/>
    </row>
    <row r="85" spans="2:11" s="41" customFormat="1" ht="23">
      <c r="B85" s="149" t="s">
        <v>137</v>
      </c>
      <c r="C85" s="150"/>
      <c r="D85" s="151"/>
      <c r="E85" s="48" t="s">
        <v>138</v>
      </c>
      <c r="F85" s="48"/>
      <c r="G85" s="48" t="s">
        <v>139</v>
      </c>
      <c r="H85" s="48" t="s">
        <v>140</v>
      </c>
      <c r="I85" s="46" t="s">
        <v>141</v>
      </c>
      <c r="J85" s="48" t="s">
        <v>4</v>
      </c>
      <c r="K85" s="48" t="s">
        <v>3</v>
      </c>
    </row>
    <row r="86" spans="2:11" s="41" customFormat="1" ht="23">
      <c r="B86" s="46"/>
      <c r="C86" s="46"/>
      <c r="D86" s="46"/>
      <c r="E86" s="48"/>
      <c r="F86" s="48"/>
      <c r="G86" s="48"/>
      <c r="H86" s="48"/>
      <c r="I86" s="46"/>
      <c r="J86" s="48"/>
      <c r="K86" s="48"/>
    </row>
    <row r="87" spans="2:11" s="41" customFormat="1" ht="14.4" customHeight="1">
      <c r="B87" s="49"/>
      <c r="C87" s="46"/>
      <c r="D87" s="46"/>
      <c r="E87" s="48"/>
      <c r="F87" s="48"/>
      <c r="G87" s="48"/>
      <c r="H87" s="48"/>
      <c r="I87" s="46"/>
      <c r="J87" s="48"/>
      <c r="K87" s="48"/>
    </row>
    <row r="88" spans="2:11" s="41" customFormat="1" ht="23">
      <c r="B88" s="143" t="s">
        <v>142</v>
      </c>
      <c r="C88" s="143"/>
      <c r="D88" s="143"/>
      <c r="E88" s="143"/>
      <c r="F88" s="50"/>
      <c r="G88" s="50"/>
      <c r="H88" s="50"/>
      <c r="I88" s="43"/>
      <c r="J88" s="49"/>
      <c r="K88" s="48"/>
    </row>
    <row r="89" spans="2:11" s="41" customFormat="1" ht="23">
      <c r="B89" s="148" t="s">
        <v>120</v>
      </c>
      <c r="C89" s="148"/>
      <c r="D89" s="148"/>
      <c r="E89" s="46">
        <v>0</v>
      </c>
      <c r="F89" s="50"/>
      <c r="G89" s="43"/>
      <c r="H89" s="43"/>
      <c r="I89" s="51"/>
      <c r="J89" s="52">
        <f>I89*H89*G89*E89</f>
        <v>0</v>
      </c>
      <c r="K89" s="48"/>
    </row>
    <row r="90" spans="2:11" s="41" customFormat="1" ht="23">
      <c r="B90" s="152" t="s">
        <v>143</v>
      </c>
      <c r="C90" s="152"/>
      <c r="D90" s="152"/>
      <c r="E90" s="40"/>
      <c r="F90" s="50"/>
      <c r="G90" s="50"/>
      <c r="H90" s="50"/>
      <c r="I90" s="51"/>
      <c r="J90" s="52">
        <f>SUM(J89:J89)</f>
        <v>0</v>
      </c>
      <c r="K90" s="43" t="s">
        <v>17</v>
      </c>
    </row>
    <row r="91" spans="2:11" s="41" customFormat="1" ht="23">
      <c r="B91" s="43"/>
      <c r="C91" s="53"/>
      <c r="D91" s="43"/>
      <c r="E91" s="40"/>
      <c r="F91" s="50"/>
      <c r="G91" s="50"/>
      <c r="H91" s="50"/>
      <c r="I91" s="51"/>
      <c r="J91" s="43"/>
      <c r="K91" s="43"/>
    </row>
    <row r="92" spans="2:11" s="41" customFormat="1">
      <c r="B92" s="33"/>
      <c r="C92" s="32"/>
      <c r="D92" s="32"/>
      <c r="E92" s="34"/>
      <c r="F92" s="34"/>
      <c r="G92" s="34"/>
      <c r="H92" s="34"/>
      <c r="I92" s="32"/>
      <c r="J92" s="34"/>
      <c r="K92" s="33"/>
    </row>
    <row r="93" spans="2:11" s="41" customFormat="1">
      <c r="B93" s="155" t="s">
        <v>340</v>
      </c>
      <c r="C93" s="155"/>
      <c r="D93" s="155"/>
      <c r="E93" s="54"/>
      <c r="F93" s="54"/>
      <c r="G93" s="34"/>
      <c r="H93" s="34"/>
      <c r="I93" s="32"/>
      <c r="J93" s="34"/>
      <c r="K93" s="33"/>
    </row>
    <row r="94" spans="2:11" s="41" customFormat="1">
      <c r="B94" s="154" t="s">
        <v>144</v>
      </c>
      <c r="C94" s="154"/>
      <c r="D94" s="154"/>
      <c r="E94" s="55"/>
      <c r="F94" s="55"/>
      <c r="G94" s="34"/>
      <c r="H94" s="34"/>
      <c r="I94" s="32"/>
      <c r="J94" s="56">
        <f>+J21</f>
        <v>0</v>
      </c>
      <c r="K94" s="33"/>
    </row>
    <row r="95" spans="2:11" s="41" customFormat="1">
      <c r="B95" s="154" t="s">
        <v>145</v>
      </c>
      <c r="C95" s="154"/>
      <c r="D95" s="154"/>
      <c r="E95" s="55"/>
      <c r="F95" s="55"/>
      <c r="G95" s="34"/>
      <c r="H95" s="34"/>
      <c r="I95" s="32"/>
      <c r="J95" s="56">
        <v>0</v>
      </c>
      <c r="K95" s="33"/>
    </row>
    <row r="96" spans="2:11" s="41" customFormat="1">
      <c r="B96" s="153" t="s">
        <v>143</v>
      </c>
      <c r="C96" s="153"/>
      <c r="D96" s="153"/>
      <c r="E96" s="55"/>
      <c r="F96" s="55"/>
      <c r="G96" s="34"/>
      <c r="H96" s="34"/>
      <c r="I96" s="32"/>
      <c r="J96" s="56">
        <f>SUM(J94:J95)</f>
        <v>0</v>
      </c>
      <c r="K96" s="32"/>
    </row>
    <row r="97" spans="1:30" s="41" customFormat="1">
      <c r="B97" s="153" t="s">
        <v>143</v>
      </c>
      <c r="C97" s="153"/>
      <c r="D97" s="153"/>
      <c r="E97" s="55"/>
      <c r="F97" s="55"/>
      <c r="G97" s="34"/>
      <c r="H97" s="34"/>
      <c r="I97" s="32"/>
      <c r="J97" s="56">
        <f>ROUND(J96,0)</f>
        <v>0</v>
      </c>
      <c r="K97" s="32" t="s">
        <v>10</v>
      </c>
    </row>
    <row r="98" spans="1:30" s="41" customFormat="1">
      <c r="B98" s="155"/>
      <c r="C98" s="155"/>
      <c r="D98" s="155"/>
      <c r="E98" s="24"/>
      <c r="F98" s="34"/>
      <c r="G98" s="34"/>
      <c r="H98" s="34"/>
      <c r="I98" s="39"/>
      <c r="J98" s="32"/>
      <c r="K98" s="32"/>
    </row>
    <row r="99" spans="1:30" s="41" customFormat="1">
      <c r="B99" s="155" t="s">
        <v>309</v>
      </c>
      <c r="C99" s="155"/>
      <c r="D99" s="155"/>
      <c r="E99" s="54"/>
      <c r="F99" s="54"/>
      <c r="G99" s="34"/>
      <c r="H99" s="34"/>
      <c r="I99" s="32"/>
      <c r="J99" s="34"/>
      <c r="K99" s="33"/>
    </row>
    <row r="100" spans="1:30" s="41" customFormat="1">
      <c r="B100" s="154" t="s">
        <v>144</v>
      </c>
      <c r="C100" s="154"/>
      <c r="D100" s="154"/>
      <c r="E100" s="55"/>
      <c r="F100" s="55"/>
      <c r="G100" s="34"/>
      <c r="H100" s="34"/>
      <c r="I100" s="32"/>
      <c r="J100" s="56">
        <f>+J22</f>
        <v>0</v>
      </c>
      <c r="K100" s="33"/>
    </row>
    <row r="101" spans="1:30" s="41" customFormat="1">
      <c r="B101" s="154" t="s">
        <v>145</v>
      </c>
      <c r="C101" s="154"/>
      <c r="D101" s="154"/>
      <c r="E101" s="55"/>
      <c r="F101" s="55"/>
      <c r="G101" s="34"/>
      <c r="H101" s="34"/>
      <c r="I101" s="32"/>
      <c r="J101" s="56">
        <f>+J100*0.1</f>
        <v>0</v>
      </c>
      <c r="K101" s="33"/>
    </row>
    <row r="102" spans="1:30" s="41" customFormat="1">
      <c r="B102" s="153" t="s">
        <v>143</v>
      </c>
      <c r="C102" s="153"/>
      <c r="D102" s="153"/>
      <c r="E102" s="55"/>
      <c r="F102" s="55"/>
      <c r="G102" s="34"/>
      <c r="H102" s="34"/>
      <c r="I102" s="32"/>
      <c r="J102" s="56">
        <f>SUM(J100:J101)</f>
        <v>0</v>
      </c>
      <c r="K102" s="32"/>
    </row>
    <row r="103" spans="1:30" s="41" customFormat="1">
      <c r="B103" s="153" t="s">
        <v>143</v>
      </c>
      <c r="C103" s="153"/>
      <c r="D103" s="153"/>
      <c r="E103" s="55"/>
      <c r="F103" s="55"/>
      <c r="G103" s="34"/>
      <c r="H103" s="34"/>
      <c r="I103" s="32"/>
      <c r="J103" s="56">
        <f>ROUND(J102,0)</f>
        <v>0</v>
      </c>
      <c r="K103" s="32" t="s">
        <v>21</v>
      </c>
    </row>
    <row r="104" spans="1:30" s="41" customFormat="1">
      <c r="B104" s="154"/>
      <c r="C104" s="154"/>
      <c r="D104" s="154"/>
      <c r="E104" s="24"/>
      <c r="F104" s="24"/>
      <c r="G104" s="34"/>
      <c r="H104" s="34"/>
      <c r="I104" s="32"/>
      <c r="J104" s="56"/>
    </row>
    <row r="105" spans="1:30" s="41" customFormat="1">
      <c r="B105" s="154"/>
      <c r="C105" s="154"/>
      <c r="D105" s="154"/>
      <c r="E105" s="24"/>
      <c r="F105" s="24"/>
      <c r="G105" s="141"/>
      <c r="H105" s="141"/>
      <c r="I105" s="141"/>
      <c r="J105" s="56"/>
      <c r="K105" s="33"/>
    </row>
    <row r="106" spans="1:30" s="41" customFormat="1">
      <c r="B106" s="154"/>
      <c r="C106" s="154"/>
      <c r="D106" s="154"/>
      <c r="E106" s="54"/>
      <c r="F106" s="54"/>
      <c r="G106" s="54"/>
      <c r="H106" s="34"/>
      <c r="I106" s="32"/>
      <c r="J106" s="56"/>
      <c r="K106" s="33"/>
    </row>
    <row r="107" spans="1:30">
      <c r="B107" s="33"/>
      <c r="C107" s="32"/>
      <c r="D107" s="32"/>
      <c r="E107" s="34"/>
      <c r="F107" s="34"/>
      <c r="G107" s="34"/>
      <c r="H107" s="34"/>
      <c r="I107" s="32"/>
      <c r="J107" s="34"/>
      <c r="K107" s="34"/>
    </row>
    <row r="108" spans="1:30">
      <c r="B108" s="155"/>
      <c r="C108" s="155"/>
      <c r="D108" s="155"/>
      <c r="E108" s="24"/>
      <c r="F108" s="24"/>
      <c r="G108" s="34"/>
      <c r="H108" s="34"/>
      <c r="I108" s="32"/>
      <c r="J108" s="34"/>
      <c r="K108" s="34"/>
    </row>
    <row r="109" spans="1:30">
      <c r="B109" s="154"/>
      <c r="C109" s="154"/>
      <c r="D109" s="154"/>
      <c r="E109" s="24"/>
      <c r="F109" s="24"/>
      <c r="G109" s="141"/>
      <c r="H109" s="141"/>
      <c r="I109" s="141"/>
      <c r="J109" s="56"/>
      <c r="K109" s="32"/>
    </row>
    <row r="110" spans="1:30" s="34" customFormat="1">
      <c r="A110" s="58"/>
      <c r="B110" s="33"/>
      <c r="C110" s="32"/>
      <c r="D110" s="32"/>
      <c r="I110" s="32"/>
      <c r="J110" s="56"/>
      <c r="L110" s="23"/>
      <c r="M110" s="23"/>
      <c r="N110" s="23"/>
      <c r="O110" s="23"/>
      <c r="P110" s="23"/>
      <c r="Q110" s="23"/>
      <c r="R110" s="23"/>
      <c r="S110" s="23"/>
      <c r="T110" s="23"/>
      <c r="U110" s="23"/>
      <c r="V110" s="23"/>
      <c r="W110" s="23"/>
      <c r="X110" s="23"/>
      <c r="Y110" s="23"/>
      <c r="Z110" s="23"/>
      <c r="AA110" s="23"/>
      <c r="AB110" s="23"/>
      <c r="AC110" s="23"/>
      <c r="AD110" s="23"/>
    </row>
    <row r="111" spans="1:30" s="34" customFormat="1">
      <c r="A111" s="58"/>
      <c r="B111" s="33"/>
      <c r="C111" s="32"/>
      <c r="D111" s="32"/>
      <c r="I111" s="32"/>
      <c r="J111" s="56"/>
      <c r="K111" s="32"/>
      <c r="L111" s="23"/>
      <c r="M111" s="23"/>
      <c r="N111" s="23"/>
      <c r="O111" s="23"/>
      <c r="P111" s="23"/>
      <c r="Q111" s="23"/>
      <c r="R111" s="23"/>
      <c r="S111" s="23"/>
      <c r="T111" s="23"/>
      <c r="U111" s="23"/>
      <c r="V111" s="23"/>
      <c r="W111" s="23"/>
      <c r="X111" s="23"/>
      <c r="Y111" s="23"/>
      <c r="Z111" s="23"/>
      <c r="AA111" s="23"/>
      <c r="AB111" s="23"/>
      <c r="AC111" s="23"/>
      <c r="AD111" s="23"/>
    </row>
    <row r="112" spans="1:30">
      <c r="J112" s="56"/>
    </row>
  </sheetData>
  <mergeCells count="137">
    <mergeCell ref="B109:D109"/>
    <mergeCell ref="G109:I109"/>
    <mergeCell ref="B103:D103"/>
    <mergeCell ref="B104:D104"/>
    <mergeCell ref="B105:D105"/>
    <mergeCell ref="G105:I105"/>
    <mergeCell ref="B106:D106"/>
    <mergeCell ref="B108:D108"/>
    <mergeCell ref="B97:D97"/>
    <mergeCell ref="B98:D98"/>
    <mergeCell ref="B99:D99"/>
    <mergeCell ref="B100:D100"/>
    <mergeCell ref="B101:D101"/>
    <mergeCell ref="B102:D102"/>
    <mergeCell ref="B89:D89"/>
    <mergeCell ref="B90:D90"/>
    <mergeCell ref="B93:D93"/>
    <mergeCell ref="B94:D94"/>
    <mergeCell ref="B95:D95"/>
    <mergeCell ref="B96:D96"/>
    <mergeCell ref="C83:E83"/>
    <mergeCell ref="F83:G83"/>
    <mergeCell ref="C84:E84"/>
    <mergeCell ref="F84:G84"/>
    <mergeCell ref="B85:D85"/>
    <mergeCell ref="B88:E88"/>
    <mergeCell ref="C80:E80"/>
    <mergeCell ref="F80:G80"/>
    <mergeCell ref="C81:E81"/>
    <mergeCell ref="F81:G81"/>
    <mergeCell ref="C82:E82"/>
    <mergeCell ref="F82:G82"/>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8:E38"/>
    <mergeCell ref="F38:G38"/>
    <mergeCell ref="C39:E39"/>
    <mergeCell ref="F39:G39"/>
    <mergeCell ref="C40:E40"/>
    <mergeCell ref="F40:G40"/>
    <mergeCell ref="C35:E35"/>
    <mergeCell ref="F35:G35"/>
    <mergeCell ref="C36:E36"/>
    <mergeCell ref="F36:G36"/>
    <mergeCell ref="C37:E37"/>
    <mergeCell ref="F37:G37"/>
    <mergeCell ref="B15:K15"/>
    <mergeCell ref="C25:D25"/>
    <mergeCell ref="C26:D26"/>
    <mergeCell ref="C27:D27"/>
    <mergeCell ref="B32:J32"/>
    <mergeCell ref="C34:E34"/>
    <mergeCell ref="F34:G34"/>
    <mergeCell ref="E9:K9"/>
    <mergeCell ref="B13:B14"/>
    <mergeCell ref="C13:C14"/>
    <mergeCell ref="D13:D14"/>
    <mergeCell ref="E13:E14"/>
    <mergeCell ref="G13:I13"/>
    <mergeCell ref="J13:J14"/>
    <mergeCell ref="K13:K14"/>
  </mergeCells>
  <pageMargins left="0.7" right="0.7" top="0.75" bottom="0.75" header="0.3" footer="0.3"/>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09169A-FA88-4D2B-853E-85783B99AC3B}">
  <sheetPr>
    <tabColor rgb="FFFFFF00"/>
  </sheetPr>
  <dimension ref="A2:AD112"/>
  <sheetViews>
    <sheetView topLeftCell="A88" zoomScale="59" workbookViewId="0">
      <selection activeCell="C107" sqref="C107"/>
    </sheetView>
  </sheetViews>
  <sheetFormatPr defaultColWidth="8.90625" defaultRowHeight="21.5"/>
  <cols>
    <col min="1" max="1" width="8.90625" style="23"/>
    <col min="2" max="2" width="29.90625" style="22" customWidth="1"/>
    <col min="3" max="3" width="21.90625" style="21" customWidth="1"/>
    <col min="4" max="4" width="23.453125" style="21" customWidth="1"/>
    <col min="5" max="5" width="47.08984375" style="23" customWidth="1"/>
    <col min="6" max="6" width="14.90625" style="23" customWidth="1"/>
    <col min="7" max="7" width="12.90625" style="23" customWidth="1"/>
    <col min="8" max="8" width="13.54296875" style="23" customWidth="1"/>
    <col min="9" max="9" width="14.90625" style="23" customWidth="1"/>
    <col min="10" max="10" width="19.90625" style="23" customWidth="1"/>
    <col min="11" max="11" width="35" style="22" customWidth="1"/>
    <col min="12" max="16384" width="8.90625" style="23"/>
  </cols>
  <sheetData>
    <row r="2" spans="2:11" ht="42" customHeight="1">
      <c r="B2" s="24" t="s">
        <v>99</v>
      </c>
      <c r="C2" s="36" t="s">
        <v>251</v>
      </c>
    </row>
    <row r="3" spans="2:11" ht="21" customHeight="1">
      <c r="B3" s="24" t="s">
        <v>100</v>
      </c>
      <c r="C3" s="25"/>
      <c r="E3" s="23" t="s">
        <v>376</v>
      </c>
      <c r="F3" s="23">
        <f>3*30</f>
        <v>90</v>
      </c>
    </row>
    <row r="4" spans="2:11" ht="21" customHeight="1">
      <c r="B4" s="24" t="s">
        <v>101</v>
      </c>
      <c r="C4" s="32" t="s">
        <v>370</v>
      </c>
      <c r="E4" s="23" t="s">
        <v>334</v>
      </c>
    </row>
    <row r="5" spans="2:11" ht="21" customHeight="1">
      <c r="B5" s="24" t="s">
        <v>102</v>
      </c>
      <c r="C5" s="25" t="s">
        <v>374</v>
      </c>
    </row>
    <row r="6" spans="2:11" ht="21" customHeight="1">
      <c r="B6" s="24" t="s">
        <v>103</v>
      </c>
      <c r="C6" s="25"/>
    </row>
    <row r="7" spans="2:11" ht="21" customHeight="1">
      <c r="B7" s="24" t="s">
        <v>104</v>
      </c>
      <c r="C7" s="25">
        <v>3</v>
      </c>
    </row>
    <row r="8" spans="2:11" ht="21" customHeight="1">
      <c r="B8" s="24" t="s">
        <v>105</v>
      </c>
      <c r="C8" s="25" t="s">
        <v>362</v>
      </c>
    </row>
    <row r="9" spans="2:11" ht="41.4" customHeight="1">
      <c r="B9" s="26" t="s">
        <v>106</v>
      </c>
      <c r="C9" s="25">
        <f>C7+1</f>
        <v>4</v>
      </c>
      <c r="E9" s="135"/>
      <c r="F9" s="135"/>
      <c r="G9" s="135"/>
      <c r="H9" s="135"/>
      <c r="I9" s="135"/>
      <c r="J9" s="135"/>
      <c r="K9" s="135"/>
    </row>
    <row r="10" spans="2:11" ht="21" customHeight="1">
      <c r="B10" s="24" t="s">
        <v>107</v>
      </c>
      <c r="C10" s="25" t="s">
        <v>217</v>
      </c>
      <c r="J10" s="27"/>
    </row>
    <row r="11" spans="2:11" ht="21" customHeight="1">
      <c r="B11" s="24" t="s">
        <v>108</v>
      </c>
      <c r="C11" s="25" t="s">
        <v>218</v>
      </c>
    </row>
    <row r="12" spans="2:11">
      <c r="B12" s="28"/>
      <c r="C12" s="29"/>
    </row>
    <row r="13" spans="2:11" ht="15" customHeight="1">
      <c r="B13" s="136" t="s">
        <v>109</v>
      </c>
      <c r="C13" s="136" t="s">
        <v>110</v>
      </c>
      <c r="D13" s="136" t="s">
        <v>111</v>
      </c>
      <c r="E13" s="136" t="s">
        <v>112</v>
      </c>
      <c r="F13" s="30"/>
      <c r="G13" s="136" t="s">
        <v>113</v>
      </c>
      <c r="H13" s="136"/>
      <c r="I13" s="136"/>
      <c r="J13" s="136" t="s">
        <v>114</v>
      </c>
      <c r="K13" s="136" t="s">
        <v>115</v>
      </c>
    </row>
    <row r="14" spans="2:11" ht="15" customHeight="1">
      <c r="B14" s="136"/>
      <c r="C14" s="136"/>
      <c r="D14" s="136"/>
      <c r="E14" s="136"/>
      <c r="F14" s="30" t="s">
        <v>116</v>
      </c>
      <c r="G14" s="30" t="s">
        <v>117</v>
      </c>
      <c r="H14" s="30" t="s">
        <v>118</v>
      </c>
      <c r="I14" s="30" t="s">
        <v>119</v>
      </c>
      <c r="J14" s="136"/>
      <c r="K14" s="136"/>
    </row>
    <row r="15" spans="2:11" ht="18.649999999999999" customHeight="1">
      <c r="B15" s="132" t="s">
        <v>120</v>
      </c>
      <c r="C15" s="132"/>
      <c r="D15" s="132"/>
      <c r="E15" s="132"/>
      <c r="F15" s="132"/>
      <c r="G15" s="132"/>
      <c r="H15" s="132"/>
      <c r="I15" s="132"/>
      <c r="J15" s="132"/>
      <c r="K15" s="132"/>
    </row>
    <row r="16" spans="2:11">
      <c r="B16" s="31"/>
      <c r="C16" s="32"/>
      <c r="D16" s="32"/>
      <c r="E16" s="32"/>
      <c r="F16" s="32"/>
      <c r="G16" s="32"/>
      <c r="H16" s="32"/>
      <c r="I16" s="33"/>
      <c r="J16" s="32"/>
      <c r="K16" s="31" t="s">
        <v>250</v>
      </c>
    </row>
    <row r="17" spans="2:11">
      <c r="B17" s="33"/>
      <c r="C17" s="32"/>
      <c r="D17" s="32"/>
      <c r="E17" s="34"/>
      <c r="F17" s="32"/>
      <c r="G17" s="32"/>
      <c r="H17" s="34"/>
      <c r="I17" s="34"/>
      <c r="J17" s="32"/>
      <c r="K17" s="33"/>
    </row>
    <row r="18" spans="2:11">
      <c r="B18" s="33"/>
      <c r="C18" s="32"/>
      <c r="D18" s="32"/>
      <c r="E18" s="34"/>
      <c r="F18" s="32"/>
      <c r="G18" s="32"/>
      <c r="H18" s="34"/>
      <c r="I18" s="34"/>
      <c r="J18" s="32"/>
      <c r="K18" s="33"/>
    </row>
    <row r="19" spans="2:11">
      <c r="B19" s="33"/>
      <c r="C19" s="32"/>
      <c r="D19" s="32"/>
      <c r="E19" s="34"/>
      <c r="F19" s="32"/>
      <c r="G19" s="32"/>
      <c r="H19" s="34"/>
      <c r="I19" s="34"/>
      <c r="J19" s="32"/>
      <c r="K19" s="33"/>
    </row>
    <row r="20" spans="2:11" ht="22.5" customHeight="1">
      <c r="B20" s="35" t="s">
        <v>121</v>
      </c>
      <c r="C20" s="25"/>
      <c r="D20" s="25"/>
      <c r="E20" s="36"/>
      <c r="F20" s="36"/>
      <c r="G20" s="37"/>
      <c r="H20" s="34"/>
      <c r="I20" s="30"/>
      <c r="J20" s="38"/>
      <c r="K20" s="33"/>
    </row>
    <row r="21" spans="2:11" ht="22.5" customHeight="1">
      <c r="B21" s="35"/>
      <c r="C21" s="36" t="s">
        <v>275</v>
      </c>
      <c r="D21" s="31"/>
      <c r="E21" s="36"/>
      <c r="F21" s="36"/>
      <c r="G21" s="37"/>
      <c r="H21" s="34"/>
      <c r="I21" s="25" t="s">
        <v>10</v>
      </c>
      <c r="J21" s="38">
        <f>+J16</f>
        <v>0</v>
      </c>
      <c r="K21" s="33"/>
    </row>
    <row r="22" spans="2:11" ht="22.5" customHeight="1">
      <c r="B22" s="35"/>
      <c r="C22" s="78" t="s">
        <v>225</v>
      </c>
      <c r="D22" s="33"/>
      <c r="E22" s="31"/>
      <c r="F22" s="31"/>
      <c r="G22" s="32"/>
      <c r="H22" s="32"/>
      <c r="I22" s="25" t="s">
        <v>14</v>
      </c>
      <c r="J22" s="38">
        <f>+J17</f>
        <v>0</v>
      </c>
      <c r="K22" s="33"/>
    </row>
    <row r="23" spans="2:11" ht="22.5" customHeight="1">
      <c r="B23" s="35"/>
      <c r="C23" s="78"/>
      <c r="D23" s="33"/>
      <c r="E23" s="31"/>
      <c r="F23" s="31"/>
      <c r="G23" s="32"/>
      <c r="H23" s="32"/>
      <c r="I23" s="25"/>
      <c r="J23" s="38"/>
      <c r="K23" s="33"/>
    </row>
    <row r="24" spans="2:11" ht="22.5" customHeight="1">
      <c r="B24" s="35"/>
      <c r="C24" s="78"/>
      <c r="D24" s="33"/>
      <c r="E24" s="31"/>
      <c r="F24" s="31"/>
      <c r="G24" s="32"/>
      <c r="H24" s="32"/>
      <c r="I24" s="25"/>
      <c r="J24" s="38"/>
      <c r="K24" s="33"/>
    </row>
    <row r="25" spans="2:11" ht="22.5" customHeight="1">
      <c r="B25" s="35"/>
      <c r="C25" s="139"/>
      <c r="D25" s="139"/>
      <c r="E25" s="31"/>
      <c r="F25" s="31"/>
      <c r="G25" s="32"/>
      <c r="H25" s="32"/>
      <c r="I25" s="25"/>
      <c r="J25" s="38"/>
      <c r="K25" s="33"/>
    </row>
    <row r="26" spans="2:11" ht="22.5" customHeight="1">
      <c r="B26" s="35"/>
      <c r="C26" s="134"/>
      <c r="D26" s="134"/>
      <c r="E26" s="31"/>
      <c r="F26" s="31"/>
      <c r="G26" s="32"/>
      <c r="H26" s="32"/>
      <c r="I26" s="25"/>
      <c r="J26" s="38"/>
      <c r="K26" s="33"/>
    </row>
    <row r="27" spans="2:11" ht="22.5" customHeight="1">
      <c r="B27" s="33"/>
      <c r="C27" s="141"/>
      <c r="D27" s="141"/>
      <c r="E27" s="34"/>
      <c r="F27" s="34"/>
      <c r="G27" s="34"/>
      <c r="H27" s="34"/>
      <c r="I27" s="34"/>
      <c r="J27" s="38"/>
      <c r="K27" s="33"/>
    </row>
    <row r="28" spans="2:11" ht="21.65" customHeight="1">
      <c r="B28" s="33"/>
      <c r="C28" s="34"/>
      <c r="D28" s="34"/>
      <c r="E28" s="34"/>
      <c r="F28" s="34"/>
      <c r="G28" s="34"/>
      <c r="H28" s="34"/>
      <c r="I28" s="34"/>
      <c r="J28" s="38"/>
      <c r="K28" s="39"/>
    </row>
    <row r="29" spans="2:11" ht="21.65" customHeight="1">
      <c r="B29" s="31"/>
      <c r="C29" s="34"/>
      <c r="D29" s="34"/>
      <c r="E29" s="34"/>
      <c r="F29" s="34"/>
      <c r="G29" s="34"/>
      <c r="H29" s="34"/>
      <c r="I29" s="34"/>
      <c r="J29" s="38"/>
      <c r="K29" s="39"/>
    </row>
    <row r="30" spans="2:11">
      <c r="B30" s="31"/>
      <c r="C30" s="31"/>
      <c r="D30" s="31"/>
      <c r="E30" s="31"/>
      <c r="F30" s="31"/>
      <c r="G30" s="34"/>
      <c r="H30" s="34"/>
      <c r="I30" s="34"/>
      <c r="J30" s="39"/>
      <c r="K30" s="33"/>
    </row>
    <row r="31" spans="2:11">
      <c r="B31" s="33"/>
      <c r="C31" s="32"/>
      <c r="D31" s="32"/>
      <c r="E31" s="34"/>
      <c r="F31" s="34"/>
      <c r="G31" s="34"/>
      <c r="H31" s="34"/>
      <c r="I31" s="34"/>
      <c r="J31" s="34"/>
      <c r="K31" s="33"/>
    </row>
    <row r="32" spans="2:11" ht="23">
      <c r="B32" s="142" t="s">
        <v>122</v>
      </c>
      <c r="C32" s="142"/>
      <c r="D32" s="142"/>
      <c r="E32" s="142"/>
      <c r="F32" s="142"/>
      <c r="G32" s="142"/>
      <c r="H32" s="142"/>
      <c r="I32" s="142"/>
      <c r="J32" s="142"/>
      <c r="K32" s="33"/>
    </row>
    <row r="33" spans="2:11">
      <c r="B33" s="32"/>
      <c r="C33" s="32"/>
      <c r="D33" s="32"/>
      <c r="E33" s="34"/>
      <c r="F33" s="34"/>
      <c r="G33" s="34"/>
      <c r="H33" s="34"/>
      <c r="I33" s="34"/>
      <c r="J33" s="34"/>
      <c r="K33" s="33"/>
    </row>
    <row r="34" spans="2:11" s="41" customFormat="1" ht="29.15" customHeight="1">
      <c r="B34" s="36" t="s">
        <v>0</v>
      </c>
      <c r="C34" s="140" t="s">
        <v>1</v>
      </c>
      <c r="D34" s="140"/>
      <c r="E34" s="140"/>
      <c r="F34" s="140" t="s">
        <v>2</v>
      </c>
      <c r="G34" s="140"/>
      <c r="H34" s="25" t="s">
        <v>3</v>
      </c>
      <c r="I34" s="25" t="s">
        <v>4</v>
      </c>
      <c r="J34" s="25" t="s">
        <v>123</v>
      </c>
      <c r="K34" s="25" t="s">
        <v>124</v>
      </c>
    </row>
    <row r="35" spans="2:11" s="41" customFormat="1" ht="162" customHeight="1">
      <c r="B35" s="42">
        <v>1</v>
      </c>
      <c r="C35" s="137" t="s">
        <v>183</v>
      </c>
      <c r="D35" s="137"/>
      <c r="E35" s="137"/>
      <c r="F35" s="138" t="s">
        <v>7</v>
      </c>
      <c r="G35" s="138"/>
      <c r="H35" s="43" t="s">
        <v>125</v>
      </c>
      <c r="I35" s="44">
        <v>1</v>
      </c>
      <c r="J35" s="45"/>
      <c r="K35" s="42"/>
    </row>
    <row r="36" spans="2:11" s="41" customFormat="1" ht="209.5" customHeight="1">
      <c r="B36" s="42">
        <v>2</v>
      </c>
      <c r="C36" s="137" t="s">
        <v>184</v>
      </c>
      <c r="D36" s="137"/>
      <c r="E36" s="137"/>
      <c r="F36" s="138" t="s">
        <v>9</v>
      </c>
      <c r="G36" s="138"/>
      <c r="H36" s="42" t="s">
        <v>10</v>
      </c>
      <c r="I36" s="42"/>
      <c r="J36" s="45"/>
      <c r="K36" s="42"/>
    </row>
    <row r="37" spans="2:11" s="41" customFormat="1" ht="236.5" customHeight="1">
      <c r="B37" s="42">
        <v>3</v>
      </c>
      <c r="C37" s="137" t="s">
        <v>185</v>
      </c>
      <c r="D37" s="137"/>
      <c r="E37" s="137"/>
      <c r="F37" s="138" t="s">
        <v>11</v>
      </c>
      <c r="G37" s="138"/>
      <c r="H37" s="42" t="s">
        <v>12</v>
      </c>
      <c r="I37" s="42"/>
      <c r="J37" s="45"/>
      <c r="K37" s="42"/>
    </row>
    <row r="38" spans="2:11" s="41" customFormat="1" ht="195" customHeight="1">
      <c r="B38" s="42">
        <v>4</v>
      </c>
      <c r="C38" s="137" t="s">
        <v>186</v>
      </c>
      <c r="D38" s="137"/>
      <c r="E38" s="137"/>
      <c r="F38" s="138" t="s">
        <v>13</v>
      </c>
      <c r="G38" s="138"/>
      <c r="H38" s="42" t="s">
        <v>14</v>
      </c>
      <c r="I38" s="42"/>
      <c r="J38" s="45"/>
      <c r="K38" s="42"/>
    </row>
    <row r="39" spans="2:11" s="41" customFormat="1" ht="88.4" customHeight="1">
      <c r="B39" s="42">
        <v>5</v>
      </c>
      <c r="C39" s="137" t="s">
        <v>187</v>
      </c>
      <c r="D39" s="137"/>
      <c r="E39" s="137"/>
      <c r="F39" s="138" t="s">
        <v>15</v>
      </c>
      <c r="G39" s="138"/>
      <c r="H39" s="42" t="s">
        <v>10</v>
      </c>
      <c r="I39" s="44">
        <v>0</v>
      </c>
      <c r="J39" s="45"/>
      <c r="K39" s="42"/>
    </row>
    <row r="40" spans="2:11" s="41" customFormat="1" ht="272.5" customHeight="1">
      <c r="B40" s="42">
        <v>6</v>
      </c>
      <c r="C40" s="137" t="s">
        <v>188</v>
      </c>
      <c r="D40" s="137"/>
      <c r="E40" s="137"/>
      <c r="F40" s="138" t="s">
        <v>16</v>
      </c>
      <c r="G40" s="138"/>
      <c r="H40" s="43" t="s">
        <v>17</v>
      </c>
      <c r="I40" s="44"/>
      <c r="J40" s="45"/>
      <c r="K40" s="42"/>
    </row>
    <row r="41" spans="2:11" s="41" customFormat="1" ht="192" customHeight="1">
      <c r="B41" s="42">
        <v>7</v>
      </c>
      <c r="C41" s="137" t="s">
        <v>189</v>
      </c>
      <c r="D41" s="137"/>
      <c r="E41" s="137"/>
      <c r="F41" s="138" t="s">
        <v>18</v>
      </c>
      <c r="G41" s="138"/>
      <c r="H41" s="43" t="s">
        <v>19</v>
      </c>
      <c r="I41" s="42"/>
      <c r="J41" s="45"/>
      <c r="K41" s="42"/>
    </row>
    <row r="42" spans="2:11" s="41" customFormat="1" ht="232.75" customHeight="1">
      <c r="B42" s="42">
        <v>8</v>
      </c>
      <c r="C42" s="137" t="s">
        <v>190</v>
      </c>
      <c r="D42" s="137"/>
      <c r="E42" s="137"/>
      <c r="F42" s="138" t="s">
        <v>182</v>
      </c>
      <c r="G42" s="138"/>
      <c r="H42" s="43" t="s">
        <v>21</v>
      </c>
      <c r="I42" s="42"/>
      <c r="J42" s="45"/>
      <c r="K42" s="42"/>
    </row>
    <row r="43" spans="2:11" s="41" customFormat="1" ht="292.5" customHeight="1">
      <c r="B43" s="42">
        <v>9</v>
      </c>
      <c r="C43" s="137" t="s">
        <v>191</v>
      </c>
      <c r="D43" s="137"/>
      <c r="E43" s="137"/>
      <c r="F43" s="138" t="s">
        <v>22</v>
      </c>
      <c r="G43" s="138"/>
      <c r="H43" s="43" t="s">
        <v>23</v>
      </c>
      <c r="I43" s="42"/>
      <c r="J43" s="45"/>
      <c r="K43" s="42"/>
    </row>
    <row r="44" spans="2:11" s="41" customFormat="1" ht="262.64999999999998" customHeight="1">
      <c r="B44" s="42">
        <v>10</v>
      </c>
      <c r="C44" s="137" t="s">
        <v>192</v>
      </c>
      <c r="D44" s="137"/>
      <c r="E44" s="137"/>
      <c r="F44" s="138" t="s">
        <v>24</v>
      </c>
      <c r="G44" s="138"/>
      <c r="H44" s="43" t="s">
        <v>23</v>
      </c>
      <c r="I44" s="42"/>
      <c r="J44" s="45"/>
      <c r="K44" s="42"/>
    </row>
    <row r="45" spans="2:11" s="41" customFormat="1" ht="249" customHeight="1">
      <c r="B45" s="42">
        <v>11</v>
      </c>
      <c r="C45" s="137" t="s">
        <v>193</v>
      </c>
      <c r="D45" s="137"/>
      <c r="E45" s="137"/>
      <c r="F45" s="138" t="s">
        <v>25</v>
      </c>
      <c r="G45" s="138"/>
      <c r="H45" s="43" t="s">
        <v>23</v>
      </c>
      <c r="I45" s="42"/>
      <c r="J45" s="45"/>
      <c r="K45" s="42"/>
    </row>
    <row r="46" spans="2:11" s="41" customFormat="1" ht="145.65" customHeight="1">
      <c r="B46" s="42">
        <v>12</v>
      </c>
      <c r="C46" s="137" t="s">
        <v>194</v>
      </c>
      <c r="D46" s="137"/>
      <c r="E46" s="137"/>
      <c r="F46" s="138" t="s">
        <v>26</v>
      </c>
      <c r="G46" s="138"/>
      <c r="H46" s="43" t="s">
        <v>23</v>
      </c>
      <c r="I46" s="42"/>
      <c r="J46" s="45"/>
      <c r="K46" s="42"/>
    </row>
    <row r="47" spans="2:11" s="41" customFormat="1" ht="282.64999999999998" customHeight="1">
      <c r="B47" s="42">
        <v>13</v>
      </c>
      <c r="C47" s="137" t="s">
        <v>195</v>
      </c>
      <c r="D47" s="137"/>
      <c r="E47" s="137"/>
      <c r="F47" s="138" t="s">
        <v>27</v>
      </c>
      <c r="G47" s="138"/>
      <c r="H47" s="43" t="s">
        <v>23</v>
      </c>
      <c r="I47" s="42"/>
      <c r="J47" s="45"/>
      <c r="K47" s="42"/>
    </row>
    <row r="48" spans="2:11" s="41" customFormat="1" ht="166.75" customHeight="1">
      <c r="B48" s="42">
        <v>14</v>
      </c>
      <c r="C48" s="137" t="s">
        <v>196</v>
      </c>
      <c r="D48" s="137"/>
      <c r="E48" s="137"/>
      <c r="F48" s="138" t="s">
        <v>28</v>
      </c>
      <c r="G48" s="138"/>
      <c r="H48" s="43" t="s">
        <v>23</v>
      </c>
      <c r="I48" s="42"/>
      <c r="J48" s="45"/>
      <c r="K48" s="42"/>
    </row>
    <row r="49" spans="2:11" s="41" customFormat="1" ht="270.64999999999998" customHeight="1">
      <c r="B49" s="42">
        <v>15</v>
      </c>
      <c r="C49" s="137" t="s">
        <v>197</v>
      </c>
      <c r="D49" s="137"/>
      <c r="E49" s="137"/>
      <c r="F49" s="138" t="s">
        <v>29</v>
      </c>
      <c r="G49" s="138"/>
      <c r="H49" s="42" t="s">
        <v>10</v>
      </c>
      <c r="I49" s="42"/>
      <c r="J49" s="45"/>
      <c r="K49" s="42"/>
    </row>
    <row r="50" spans="2:11" s="41" customFormat="1" ht="200.5" customHeight="1">
      <c r="B50" s="42">
        <v>16</v>
      </c>
      <c r="C50" s="137" t="s">
        <v>198</v>
      </c>
      <c r="D50" s="137"/>
      <c r="E50" s="137"/>
      <c r="F50" s="138" t="s">
        <v>30</v>
      </c>
      <c r="G50" s="138"/>
      <c r="H50" s="42"/>
      <c r="I50" s="42"/>
      <c r="J50" s="45"/>
      <c r="K50" s="42"/>
    </row>
    <row r="51" spans="2:11" s="41" customFormat="1" ht="52.75" customHeight="1">
      <c r="B51" s="42">
        <v>17</v>
      </c>
      <c r="C51" s="143" t="s">
        <v>126</v>
      </c>
      <c r="D51" s="143"/>
      <c r="E51" s="143"/>
      <c r="F51" s="138" t="s">
        <v>127</v>
      </c>
      <c r="G51" s="138"/>
      <c r="H51" s="46"/>
      <c r="I51" s="42"/>
      <c r="J51" s="45"/>
      <c r="K51" s="42"/>
    </row>
    <row r="52" spans="2:11" s="41" customFormat="1" ht="87" customHeight="1">
      <c r="B52" s="42">
        <v>18</v>
      </c>
      <c r="C52" s="137" t="s">
        <v>199</v>
      </c>
      <c r="D52" s="137"/>
      <c r="E52" s="137"/>
      <c r="F52" s="138" t="s">
        <v>31</v>
      </c>
      <c r="G52" s="138"/>
      <c r="H52" s="42" t="s">
        <v>10</v>
      </c>
      <c r="I52" s="42"/>
      <c r="J52" s="45"/>
      <c r="K52" s="42"/>
    </row>
    <row r="53" spans="2:11" s="41" customFormat="1" ht="163.4" customHeight="1">
      <c r="B53" s="42">
        <v>19</v>
      </c>
      <c r="C53" s="137" t="s">
        <v>200</v>
      </c>
      <c r="D53" s="137"/>
      <c r="E53" s="137"/>
      <c r="F53" s="138" t="s">
        <v>32</v>
      </c>
      <c r="G53" s="138"/>
      <c r="H53" s="42" t="s">
        <v>10</v>
      </c>
      <c r="I53" s="44"/>
      <c r="J53" s="45"/>
      <c r="K53" s="32"/>
    </row>
    <row r="54" spans="2:11" s="41" customFormat="1" ht="122.4" customHeight="1">
      <c r="B54" s="42">
        <v>20</v>
      </c>
      <c r="C54" s="137" t="s">
        <v>201</v>
      </c>
      <c r="D54" s="137"/>
      <c r="E54" s="137"/>
      <c r="F54" s="138" t="s">
        <v>33</v>
      </c>
      <c r="G54" s="138"/>
      <c r="H54" s="42" t="s">
        <v>10</v>
      </c>
      <c r="I54" s="44">
        <f>J106</f>
        <v>12.5</v>
      </c>
      <c r="J54" s="45"/>
      <c r="K54" s="42"/>
    </row>
    <row r="55" spans="2:11" s="41" customFormat="1" ht="103.75" customHeight="1">
      <c r="B55" s="42">
        <v>21</v>
      </c>
      <c r="C55" s="137" t="s">
        <v>202</v>
      </c>
      <c r="D55" s="137"/>
      <c r="E55" s="137"/>
      <c r="F55" s="138" t="s">
        <v>34</v>
      </c>
      <c r="G55" s="138"/>
      <c r="H55" s="42" t="s">
        <v>10</v>
      </c>
      <c r="I55" s="44"/>
      <c r="J55" s="45"/>
      <c r="K55" s="42"/>
    </row>
    <row r="56" spans="2:11" s="41" customFormat="1" ht="214.75" customHeight="1">
      <c r="B56" s="42">
        <v>22</v>
      </c>
      <c r="C56" s="137" t="s">
        <v>203</v>
      </c>
      <c r="D56" s="137"/>
      <c r="E56" s="137"/>
      <c r="F56" s="138" t="s">
        <v>35</v>
      </c>
      <c r="G56" s="138"/>
      <c r="H56" s="42" t="s">
        <v>10</v>
      </c>
      <c r="I56" s="44">
        <f>+J97</f>
        <v>0</v>
      </c>
      <c r="J56" s="45"/>
      <c r="K56" s="42"/>
    </row>
    <row r="57" spans="2:11" s="41" customFormat="1" ht="32.15" customHeight="1">
      <c r="B57" s="42">
        <v>23</v>
      </c>
      <c r="C57" s="143" t="s">
        <v>128</v>
      </c>
      <c r="D57" s="143"/>
      <c r="E57" s="143"/>
      <c r="F57" s="138"/>
      <c r="G57" s="138"/>
      <c r="H57" s="35"/>
      <c r="I57" s="42"/>
      <c r="J57" s="45"/>
      <c r="K57" s="42"/>
    </row>
    <row r="58" spans="2:11" s="41" customFormat="1" ht="64.400000000000006" customHeight="1">
      <c r="B58" s="42">
        <v>24</v>
      </c>
      <c r="C58" s="137" t="s">
        <v>204</v>
      </c>
      <c r="D58" s="137"/>
      <c r="E58" s="137"/>
      <c r="F58" s="138" t="s">
        <v>36</v>
      </c>
      <c r="G58" s="138"/>
      <c r="H58" s="42"/>
      <c r="I58" s="42"/>
      <c r="J58" s="45"/>
      <c r="K58" s="33"/>
    </row>
    <row r="59" spans="2:11" s="41" customFormat="1" ht="102.65" customHeight="1">
      <c r="B59" s="42">
        <v>25</v>
      </c>
      <c r="C59" s="137" t="s">
        <v>205</v>
      </c>
      <c r="D59" s="137"/>
      <c r="E59" s="137"/>
      <c r="F59" s="138" t="s">
        <v>37</v>
      </c>
      <c r="G59" s="138"/>
      <c r="H59" s="43" t="s">
        <v>23</v>
      </c>
      <c r="I59" s="44"/>
      <c r="J59" s="45"/>
      <c r="K59" s="32"/>
    </row>
    <row r="60" spans="2:11" s="41" customFormat="1" ht="216.65" customHeight="1">
      <c r="B60" s="42">
        <v>26</v>
      </c>
      <c r="C60" s="137" t="s">
        <v>206</v>
      </c>
      <c r="D60" s="137"/>
      <c r="E60" s="137"/>
      <c r="F60" s="138" t="s">
        <v>38</v>
      </c>
      <c r="G60" s="138"/>
      <c r="H60" s="43" t="s">
        <v>23</v>
      </c>
      <c r="I60" s="44">
        <v>0</v>
      </c>
      <c r="J60" s="45"/>
      <c r="K60" s="42"/>
    </row>
    <row r="61" spans="2:11" s="41" customFormat="1" ht="180.65" customHeight="1">
      <c r="B61" s="42">
        <v>27</v>
      </c>
      <c r="C61" s="137" t="s">
        <v>207</v>
      </c>
      <c r="D61" s="137"/>
      <c r="E61" s="137"/>
      <c r="F61" s="138" t="s">
        <v>39</v>
      </c>
      <c r="G61" s="138"/>
      <c r="H61" s="43" t="s">
        <v>23</v>
      </c>
      <c r="I61" s="42">
        <v>0</v>
      </c>
      <c r="J61" s="45"/>
      <c r="K61" s="42"/>
    </row>
    <row r="62" spans="2:11" s="41" customFormat="1" ht="153" customHeight="1">
      <c r="B62" s="42">
        <v>28</v>
      </c>
      <c r="C62" s="137" t="s">
        <v>40</v>
      </c>
      <c r="D62" s="137"/>
      <c r="E62" s="137"/>
      <c r="F62" s="138" t="s">
        <v>41</v>
      </c>
      <c r="G62" s="138"/>
      <c r="H62" s="43" t="s">
        <v>10</v>
      </c>
      <c r="I62" s="42"/>
      <c r="J62" s="45"/>
      <c r="K62" s="42"/>
    </row>
    <row r="63" spans="2:11" s="41" customFormat="1" ht="111.65" customHeight="1">
      <c r="B63" s="42">
        <v>29</v>
      </c>
      <c r="C63" s="137" t="s">
        <v>208</v>
      </c>
      <c r="D63" s="137"/>
      <c r="E63" s="137"/>
      <c r="F63" s="138" t="s">
        <v>42</v>
      </c>
      <c r="G63" s="138"/>
      <c r="H63" s="43" t="s">
        <v>10</v>
      </c>
      <c r="I63" s="44"/>
      <c r="J63" s="45"/>
      <c r="K63" s="42"/>
    </row>
    <row r="64" spans="2:11" s="41" customFormat="1" ht="241.75" customHeight="1">
      <c r="B64" s="42">
        <v>30</v>
      </c>
      <c r="C64" s="137" t="s">
        <v>209</v>
      </c>
      <c r="D64" s="137"/>
      <c r="E64" s="137"/>
      <c r="F64" s="138" t="s">
        <v>43</v>
      </c>
      <c r="G64" s="138"/>
      <c r="H64" s="43" t="s">
        <v>23</v>
      </c>
      <c r="I64" s="44"/>
      <c r="J64" s="45"/>
      <c r="K64" s="42"/>
    </row>
    <row r="65" spans="2:11" s="41" customFormat="1" ht="249" customHeight="1">
      <c r="B65" s="42">
        <v>31</v>
      </c>
      <c r="C65" s="137" t="s">
        <v>129</v>
      </c>
      <c r="D65" s="137"/>
      <c r="E65" s="137"/>
      <c r="F65" s="138" t="s">
        <v>44</v>
      </c>
      <c r="G65" s="138"/>
      <c r="H65" s="43" t="s">
        <v>45</v>
      </c>
      <c r="I65" s="44"/>
      <c r="J65" s="45"/>
      <c r="K65" s="42"/>
    </row>
    <row r="66" spans="2:11" s="41" customFormat="1" ht="138" customHeight="1">
      <c r="B66" s="42">
        <v>32</v>
      </c>
      <c r="C66" s="137" t="s">
        <v>210</v>
      </c>
      <c r="D66" s="137"/>
      <c r="E66" s="137"/>
      <c r="F66" s="138" t="s">
        <v>46</v>
      </c>
      <c r="G66" s="138"/>
      <c r="H66" s="43" t="s">
        <v>47</v>
      </c>
      <c r="I66" s="44"/>
      <c r="J66" s="45"/>
      <c r="K66" s="42"/>
    </row>
    <row r="67" spans="2:11" s="41" customFormat="1" ht="166.75" customHeight="1">
      <c r="B67" s="42">
        <v>33</v>
      </c>
      <c r="C67" s="137" t="s">
        <v>211</v>
      </c>
      <c r="D67" s="137"/>
      <c r="E67" s="137"/>
      <c r="F67" s="138" t="s">
        <v>48</v>
      </c>
      <c r="G67" s="138"/>
      <c r="H67" s="43" t="s">
        <v>45</v>
      </c>
      <c r="I67" s="44"/>
      <c r="J67" s="45"/>
      <c r="K67" s="42"/>
    </row>
    <row r="68" spans="2:11" s="41" customFormat="1" ht="165" customHeight="1">
      <c r="B68" s="42">
        <v>34</v>
      </c>
      <c r="C68" s="137" t="s">
        <v>212</v>
      </c>
      <c r="D68" s="137"/>
      <c r="E68" s="137"/>
      <c r="F68" s="138" t="s">
        <v>49</v>
      </c>
      <c r="G68" s="138"/>
      <c r="H68" s="43" t="s">
        <v>21</v>
      </c>
      <c r="I68" s="42"/>
      <c r="J68" s="45"/>
      <c r="K68" s="42"/>
    </row>
    <row r="69" spans="2:11" s="41" customFormat="1" ht="409.5" customHeight="1">
      <c r="B69" s="42">
        <v>35</v>
      </c>
      <c r="C69" s="137" t="s">
        <v>213</v>
      </c>
      <c r="D69" s="137"/>
      <c r="E69" s="137"/>
      <c r="F69" s="138" t="s">
        <v>50</v>
      </c>
      <c r="G69" s="138"/>
      <c r="H69" s="43" t="s">
        <v>17</v>
      </c>
      <c r="I69" s="42"/>
      <c r="J69" s="45"/>
      <c r="K69" s="42"/>
    </row>
    <row r="70" spans="2:11" s="41" customFormat="1" ht="201" customHeight="1">
      <c r="B70" s="42">
        <v>36</v>
      </c>
      <c r="C70" s="137" t="s">
        <v>214</v>
      </c>
      <c r="D70" s="137"/>
      <c r="E70" s="137"/>
      <c r="F70" s="138" t="s">
        <v>51</v>
      </c>
      <c r="G70" s="138"/>
      <c r="H70" s="42" t="s">
        <v>14</v>
      </c>
      <c r="I70" s="42"/>
      <c r="J70" s="45"/>
      <c r="K70" s="42"/>
    </row>
    <row r="71" spans="2:11" s="41" customFormat="1" ht="201" customHeight="1">
      <c r="B71" s="42">
        <v>37</v>
      </c>
      <c r="C71" s="137" t="s">
        <v>215</v>
      </c>
      <c r="D71" s="137"/>
      <c r="E71" s="137"/>
      <c r="F71" s="138" t="s">
        <v>52</v>
      </c>
      <c r="G71" s="138"/>
      <c r="H71" s="42" t="s">
        <v>14</v>
      </c>
      <c r="I71" s="42"/>
      <c r="J71" s="45"/>
      <c r="K71" s="42"/>
    </row>
    <row r="72" spans="2:11" s="41" customFormat="1" ht="141" customHeight="1">
      <c r="B72" s="42">
        <v>38</v>
      </c>
      <c r="C72" s="137" t="s">
        <v>53</v>
      </c>
      <c r="D72" s="137"/>
      <c r="E72" s="137"/>
      <c r="F72" s="144" t="s">
        <v>54</v>
      </c>
      <c r="G72" s="144"/>
      <c r="H72" s="42" t="s">
        <v>14</v>
      </c>
      <c r="I72" s="39"/>
      <c r="J72" s="45"/>
      <c r="K72" s="42"/>
    </row>
    <row r="73" spans="2:11" s="41" customFormat="1" ht="228.65" customHeight="1">
      <c r="B73" s="42">
        <v>39</v>
      </c>
      <c r="C73" s="137" t="s">
        <v>55</v>
      </c>
      <c r="D73" s="137"/>
      <c r="E73" s="137"/>
      <c r="F73" s="144" t="s">
        <v>56</v>
      </c>
      <c r="G73" s="144"/>
      <c r="H73" s="42" t="s">
        <v>14</v>
      </c>
      <c r="I73" s="39"/>
      <c r="J73" s="45"/>
      <c r="K73" s="42"/>
    </row>
    <row r="74" spans="2:11" s="41" customFormat="1" ht="228.65" customHeight="1">
      <c r="B74" s="42">
        <v>40</v>
      </c>
      <c r="C74" s="145" t="s">
        <v>130</v>
      </c>
      <c r="D74" s="145"/>
      <c r="E74" s="145"/>
      <c r="F74" s="144" t="s">
        <v>58</v>
      </c>
      <c r="G74" s="144"/>
      <c r="H74" s="42" t="s">
        <v>59</v>
      </c>
      <c r="I74" s="39"/>
      <c r="J74" s="45"/>
      <c r="K74" s="42"/>
    </row>
    <row r="75" spans="2:11" s="41" customFormat="1" ht="228.65" customHeight="1">
      <c r="B75" s="42">
        <v>41</v>
      </c>
      <c r="C75" s="137" t="s">
        <v>60</v>
      </c>
      <c r="D75" s="137"/>
      <c r="E75" s="137"/>
      <c r="F75" s="138" t="s">
        <v>61</v>
      </c>
      <c r="G75" s="138"/>
      <c r="H75" s="32" t="s">
        <v>62</v>
      </c>
      <c r="I75" s="42"/>
      <c r="J75" s="45"/>
      <c r="K75" s="42"/>
    </row>
    <row r="76" spans="2:11" s="41" customFormat="1" ht="201" customHeight="1">
      <c r="B76" s="42">
        <v>42</v>
      </c>
      <c r="C76" s="145" t="s">
        <v>63</v>
      </c>
      <c r="D76" s="145"/>
      <c r="E76" s="145"/>
      <c r="F76" s="138" t="s">
        <v>64</v>
      </c>
      <c r="G76" s="138"/>
      <c r="H76" s="32" t="s">
        <v>62</v>
      </c>
      <c r="I76" s="42"/>
      <c r="J76" s="45"/>
      <c r="K76" s="42"/>
    </row>
    <row r="77" spans="2:11" s="41" customFormat="1" ht="145.65" customHeight="1">
      <c r="B77" s="42">
        <v>43</v>
      </c>
      <c r="C77" s="137" t="s">
        <v>131</v>
      </c>
      <c r="D77" s="137"/>
      <c r="E77" s="137"/>
      <c r="F77" s="138" t="s">
        <v>64</v>
      </c>
      <c r="G77" s="138"/>
      <c r="H77" s="32" t="s">
        <v>23</v>
      </c>
      <c r="I77" s="42"/>
      <c r="J77" s="45"/>
      <c r="K77" s="42"/>
    </row>
    <row r="78" spans="2:11" s="41" customFormat="1" ht="161.5" customHeight="1">
      <c r="B78" s="42">
        <v>44</v>
      </c>
      <c r="C78" s="137" t="s">
        <v>132</v>
      </c>
      <c r="D78" s="137"/>
      <c r="E78" s="137"/>
      <c r="F78" s="138" t="s">
        <v>67</v>
      </c>
      <c r="G78" s="138"/>
      <c r="H78" s="32" t="s">
        <v>14</v>
      </c>
      <c r="I78" s="42"/>
      <c r="J78" s="45"/>
      <c r="K78" s="42"/>
    </row>
    <row r="79" spans="2:11" s="41" customFormat="1" ht="161.5" customHeight="1">
      <c r="B79" s="42">
        <v>45</v>
      </c>
      <c r="C79" s="137" t="s">
        <v>72</v>
      </c>
      <c r="D79" s="137"/>
      <c r="E79" s="137"/>
      <c r="F79" s="138" t="s">
        <v>73</v>
      </c>
      <c r="G79" s="138"/>
      <c r="H79" s="32" t="s">
        <v>68</v>
      </c>
      <c r="I79" s="44">
        <f>+J111</f>
        <v>0</v>
      </c>
      <c r="J79" s="45"/>
      <c r="K79" s="42"/>
    </row>
    <row r="80" spans="2:11" s="41" customFormat="1" ht="136.4" customHeight="1">
      <c r="B80" s="42">
        <v>46</v>
      </c>
      <c r="C80" s="137" t="s">
        <v>133</v>
      </c>
      <c r="D80" s="137"/>
      <c r="E80" s="137"/>
      <c r="F80" s="138" t="s">
        <v>93</v>
      </c>
      <c r="G80" s="138"/>
      <c r="H80" s="32" t="s">
        <v>14</v>
      </c>
      <c r="I80" s="44">
        <f>+J103</f>
        <v>0</v>
      </c>
      <c r="J80" s="45"/>
      <c r="K80" s="42"/>
    </row>
    <row r="81" spans="2:11" s="41" customFormat="1" ht="168" customHeight="1">
      <c r="B81" s="42">
        <v>47</v>
      </c>
      <c r="C81" s="137" t="s">
        <v>76</v>
      </c>
      <c r="D81" s="137"/>
      <c r="E81" s="137"/>
      <c r="F81" s="138" t="s">
        <v>77</v>
      </c>
      <c r="G81" s="138"/>
      <c r="H81" s="32" t="s">
        <v>59</v>
      </c>
      <c r="I81" s="44"/>
      <c r="J81" s="45"/>
      <c r="K81" s="42">
        <v>0</v>
      </c>
    </row>
    <row r="82" spans="2:11" s="41" customFormat="1" ht="176.4" customHeight="1">
      <c r="B82" s="42">
        <v>48</v>
      </c>
      <c r="C82" s="137" t="s">
        <v>134</v>
      </c>
      <c r="D82" s="137"/>
      <c r="E82" s="137"/>
      <c r="F82" s="146" t="s">
        <v>70</v>
      </c>
      <c r="G82" s="147"/>
      <c r="H82" s="31" t="s">
        <v>135</v>
      </c>
      <c r="I82" s="47"/>
      <c r="J82" s="47"/>
      <c r="K82" s="47"/>
    </row>
    <row r="83" spans="2:11" s="41" customFormat="1" ht="162.65" customHeight="1">
      <c r="B83" s="42">
        <v>49</v>
      </c>
      <c r="C83" s="145" t="s">
        <v>74</v>
      </c>
      <c r="D83" s="145"/>
      <c r="E83" s="145"/>
      <c r="F83" s="146" t="s">
        <v>136</v>
      </c>
      <c r="G83" s="147"/>
      <c r="H83" s="31" t="s">
        <v>12</v>
      </c>
      <c r="I83" s="31"/>
      <c r="J83" s="31"/>
      <c r="K83" s="31"/>
    </row>
    <row r="84" spans="2:11" s="41" customFormat="1" ht="196.4" customHeight="1">
      <c r="B84" s="42">
        <v>50</v>
      </c>
      <c r="C84" s="145" t="s">
        <v>82</v>
      </c>
      <c r="D84" s="145"/>
      <c r="E84" s="145"/>
      <c r="F84" s="146" t="s">
        <v>95</v>
      </c>
      <c r="G84" s="147"/>
      <c r="H84" s="31" t="s">
        <v>135</v>
      </c>
      <c r="I84" s="31"/>
      <c r="J84" s="31"/>
      <c r="K84" s="31"/>
    </row>
    <row r="85" spans="2:11" s="41" customFormat="1" ht="23">
      <c r="B85" s="149" t="s">
        <v>137</v>
      </c>
      <c r="C85" s="150"/>
      <c r="D85" s="151"/>
      <c r="E85" s="48" t="s">
        <v>138</v>
      </c>
      <c r="F85" s="48"/>
      <c r="G85" s="48" t="s">
        <v>139</v>
      </c>
      <c r="H85" s="48" t="s">
        <v>140</v>
      </c>
      <c r="I85" s="46" t="s">
        <v>141</v>
      </c>
      <c r="J85" s="48" t="s">
        <v>4</v>
      </c>
      <c r="K85" s="48" t="s">
        <v>3</v>
      </c>
    </row>
    <row r="86" spans="2:11" s="41" customFormat="1" ht="23">
      <c r="B86" s="46"/>
      <c r="C86" s="46"/>
      <c r="D86" s="46"/>
      <c r="E86" s="48"/>
      <c r="F86" s="48"/>
      <c r="G86" s="48"/>
      <c r="H86" s="48"/>
      <c r="I86" s="46"/>
      <c r="J86" s="48"/>
      <c r="K86" s="48"/>
    </row>
    <row r="87" spans="2:11" s="41" customFormat="1" ht="14.4" customHeight="1">
      <c r="B87" s="49"/>
      <c r="C87" s="46"/>
      <c r="D87" s="46"/>
      <c r="E87" s="48"/>
      <c r="F87" s="48"/>
      <c r="G87" s="48"/>
      <c r="H87" s="48"/>
      <c r="I87" s="46"/>
      <c r="J87" s="48"/>
      <c r="K87" s="48"/>
    </row>
    <row r="88" spans="2:11" s="41" customFormat="1" ht="23">
      <c r="B88" s="143" t="s">
        <v>142</v>
      </c>
      <c r="C88" s="143"/>
      <c r="D88" s="143"/>
      <c r="E88" s="143"/>
      <c r="F88" s="50"/>
      <c r="G88" s="50"/>
      <c r="H88" s="50"/>
      <c r="I88" s="43"/>
      <c r="J88" s="49"/>
      <c r="K88" s="48"/>
    </row>
    <row r="89" spans="2:11" s="41" customFormat="1" ht="23">
      <c r="B89" s="148" t="s">
        <v>120</v>
      </c>
      <c r="C89" s="148"/>
      <c r="D89" s="148"/>
      <c r="E89" s="46">
        <v>0</v>
      </c>
      <c r="F89" s="50"/>
      <c r="G89" s="43"/>
      <c r="H89" s="43"/>
      <c r="I89" s="51"/>
      <c r="J89" s="52">
        <f>I89*H89*G89*E89</f>
        <v>0</v>
      </c>
      <c r="K89" s="48"/>
    </row>
    <row r="90" spans="2:11" s="41" customFormat="1" ht="23">
      <c r="B90" s="152" t="s">
        <v>143</v>
      </c>
      <c r="C90" s="152"/>
      <c r="D90" s="152"/>
      <c r="E90" s="40"/>
      <c r="F90" s="50"/>
      <c r="G90" s="50"/>
      <c r="H90" s="50"/>
      <c r="I90" s="51"/>
      <c r="J90" s="52">
        <f>SUM(J89:J89)</f>
        <v>0</v>
      </c>
      <c r="K90" s="43" t="s">
        <v>17</v>
      </c>
    </row>
    <row r="91" spans="2:11" s="41" customFormat="1" ht="23">
      <c r="B91" s="43"/>
      <c r="C91" s="53"/>
      <c r="D91" s="43"/>
      <c r="E91" s="40"/>
      <c r="F91" s="50"/>
      <c r="G91" s="50"/>
      <c r="H91" s="50"/>
      <c r="I91" s="51"/>
      <c r="J91" s="43"/>
      <c r="K91" s="43"/>
    </row>
    <row r="92" spans="2:11" s="41" customFormat="1">
      <c r="B92" s="33"/>
      <c r="C92" s="32"/>
      <c r="D92" s="32"/>
      <c r="E92" s="34"/>
      <c r="F92" s="34"/>
      <c r="G92" s="34"/>
      <c r="H92" s="34"/>
      <c r="I92" s="32"/>
      <c r="J92" s="34"/>
      <c r="K92" s="33"/>
    </row>
    <row r="93" spans="2:11" s="41" customFormat="1">
      <c r="B93" s="155" t="s">
        <v>340</v>
      </c>
      <c r="C93" s="155"/>
      <c r="D93" s="155"/>
      <c r="E93" s="54"/>
      <c r="F93" s="54"/>
      <c r="G93" s="34"/>
      <c r="H93" s="34"/>
      <c r="I93" s="32"/>
      <c r="J93" s="34"/>
      <c r="K93" s="33"/>
    </row>
    <row r="94" spans="2:11" s="41" customFormat="1">
      <c r="B94" s="154" t="s">
        <v>144</v>
      </c>
      <c r="C94" s="154"/>
      <c r="D94" s="154"/>
      <c r="E94" s="55"/>
      <c r="F94" s="55"/>
      <c r="G94" s="34"/>
      <c r="H94" s="34"/>
      <c r="I94" s="32"/>
      <c r="J94" s="56">
        <f>+J21</f>
        <v>0</v>
      </c>
      <c r="K94" s="33"/>
    </row>
    <row r="95" spans="2:11" s="41" customFormat="1">
      <c r="B95" s="154" t="s">
        <v>145</v>
      </c>
      <c r="C95" s="154"/>
      <c r="D95" s="154"/>
      <c r="E95" s="55"/>
      <c r="F95" s="55"/>
      <c r="G95" s="34"/>
      <c r="H95" s="34"/>
      <c r="I95" s="32"/>
      <c r="J95" s="56">
        <v>0</v>
      </c>
      <c r="K95" s="33"/>
    </row>
    <row r="96" spans="2:11" s="41" customFormat="1">
      <c r="B96" s="153" t="s">
        <v>143</v>
      </c>
      <c r="C96" s="153"/>
      <c r="D96" s="153"/>
      <c r="E96" s="55"/>
      <c r="F96" s="55"/>
      <c r="G96" s="34"/>
      <c r="H96" s="34"/>
      <c r="I96" s="32"/>
      <c r="J96" s="56">
        <f>SUM(J94:J95)</f>
        <v>0</v>
      </c>
      <c r="K96" s="32"/>
    </row>
    <row r="97" spans="1:30" s="41" customFormat="1">
      <c r="B97" s="153" t="s">
        <v>143</v>
      </c>
      <c r="C97" s="153"/>
      <c r="D97" s="153"/>
      <c r="E97" s="55"/>
      <c r="F97" s="55"/>
      <c r="G97" s="34"/>
      <c r="H97" s="34"/>
      <c r="I97" s="32"/>
      <c r="J97" s="56">
        <f>ROUND(J96,0)</f>
        <v>0</v>
      </c>
      <c r="K97" s="32" t="s">
        <v>10</v>
      </c>
    </row>
    <row r="98" spans="1:30" s="41" customFormat="1">
      <c r="B98" s="155"/>
      <c r="C98" s="155"/>
      <c r="D98" s="155"/>
      <c r="E98" s="24"/>
      <c r="F98" s="34"/>
      <c r="G98" s="34"/>
      <c r="H98" s="34"/>
      <c r="I98" s="39"/>
      <c r="J98" s="32"/>
      <c r="K98" s="32"/>
    </row>
    <row r="99" spans="1:30" s="41" customFormat="1">
      <c r="B99" s="155" t="s">
        <v>309</v>
      </c>
      <c r="C99" s="155"/>
      <c r="D99" s="155"/>
      <c r="E99" s="54"/>
      <c r="F99" s="54"/>
      <c r="G99" s="34"/>
      <c r="H99" s="34"/>
      <c r="I99" s="32"/>
      <c r="J99" s="34"/>
      <c r="K99" s="33"/>
    </row>
    <row r="100" spans="1:30" s="41" customFormat="1">
      <c r="B100" s="154" t="s">
        <v>144</v>
      </c>
      <c r="C100" s="154"/>
      <c r="D100" s="154"/>
      <c r="E100" s="55"/>
      <c r="F100" s="55"/>
      <c r="G100" s="34"/>
      <c r="H100" s="34"/>
      <c r="I100" s="32"/>
      <c r="J100" s="56">
        <f>+J22</f>
        <v>0</v>
      </c>
      <c r="K100" s="33"/>
    </row>
    <row r="101" spans="1:30" s="41" customFormat="1">
      <c r="B101" s="154" t="s">
        <v>145</v>
      </c>
      <c r="C101" s="154"/>
      <c r="D101" s="154"/>
      <c r="E101" s="55"/>
      <c r="F101" s="55"/>
      <c r="G101" s="34"/>
      <c r="H101" s="34"/>
      <c r="I101" s="32"/>
      <c r="J101" s="56">
        <f>+J100*0.1</f>
        <v>0</v>
      </c>
      <c r="K101" s="33"/>
    </row>
    <row r="102" spans="1:30" s="41" customFormat="1">
      <c r="B102" s="153" t="s">
        <v>143</v>
      </c>
      <c r="C102" s="153"/>
      <c r="D102" s="153"/>
      <c r="E102" s="55"/>
      <c r="F102" s="55"/>
      <c r="G102" s="34"/>
      <c r="H102" s="34"/>
      <c r="I102" s="32"/>
      <c r="J102" s="56">
        <f>SUM(J100:J101)</f>
        <v>0</v>
      </c>
      <c r="K102" s="32"/>
    </row>
    <row r="103" spans="1:30" s="41" customFormat="1">
      <c r="B103" s="153" t="s">
        <v>143</v>
      </c>
      <c r="C103" s="153"/>
      <c r="D103" s="153"/>
      <c r="E103" s="55"/>
      <c r="F103" s="55"/>
      <c r="G103" s="34"/>
      <c r="H103" s="34"/>
      <c r="I103" s="32"/>
      <c r="J103" s="56">
        <f>ROUND(J102,0)</f>
        <v>0</v>
      </c>
      <c r="K103" s="32" t="s">
        <v>21</v>
      </c>
    </row>
    <row r="104" spans="1:30" s="41" customFormat="1">
      <c r="B104" s="159"/>
      <c r="C104" s="160"/>
      <c r="D104" s="161"/>
      <c r="E104" s="24"/>
      <c r="F104" s="24"/>
      <c r="G104" s="34"/>
      <c r="H104" s="34"/>
      <c r="I104" s="32"/>
      <c r="J104" s="56"/>
    </row>
    <row r="105" spans="1:30" s="41" customFormat="1">
      <c r="B105" s="154"/>
      <c r="C105" s="154"/>
      <c r="D105" s="154"/>
      <c r="E105" s="24"/>
      <c r="F105" s="24"/>
      <c r="G105" s="141"/>
      <c r="H105" s="141"/>
      <c r="I105" s="141"/>
      <c r="J105" s="56"/>
      <c r="K105" s="33"/>
    </row>
    <row r="106" spans="1:30" s="41" customFormat="1">
      <c r="B106" s="31" t="s">
        <v>391</v>
      </c>
      <c r="C106" s="31" t="s">
        <v>407</v>
      </c>
      <c r="D106" s="31" t="s">
        <v>228</v>
      </c>
      <c r="E106" s="31"/>
      <c r="F106" s="31">
        <v>1</v>
      </c>
      <c r="G106" s="31">
        <v>12.5</v>
      </c>
      <c r="H106" s="91"/>
      <c r="I106" s="91"/>
      <c r="J106" s="31">
        <f>G106*F106</f>
        <v>12.5</v>
      </c>
      <c r="K106" s="31" t="s">
        <v>405</v>
      </c>
    </row>
    <row r="107" spans="1:30">
      <c r="B107" s="33"/>
      <c r="C107" s="32"/>
      <c r="D107" s="32"/>
      <c r="E107" s="34"/>
      <c r="F107" s="34"/>
      <c r="G107" s="34"/>
      <c r="H107" s="34"/>
      <c r="I107" s="32"/>
      <c r="J107" s="34"/>
      <c r="K107" s="34"/>
    </row>
    <row r="108" spans="1:30">
      <c r="B108" s="155"/>
      <c r="C108" s="155"/>
      <c r="D108" s="155"/>
      <c r="E108" s="24"/>
      <c r="F108" s="24"/>
      <c r="G108" s="34"/>
      <c r="H108" s="34"/>
      <c r="I108" s="32"/>
      <c r="J108" s="34"/>
      <c r="K108" s="34"/>
    </row>
    <row r="109" spans="1:30">
      <c r="B109" s="154"/>
      <c r="C109" s="154"/>
      <c r="D109" s="154"/>
      <c r="E109" s="24"/>
      <c r="F109" s="24"/>
      <c r="G109" s="141"/>
      <c r="H109" s="141"/>
      <c r="I109" s="141"/>
      <c r="J109" s="56"/>
      <c r="K109" s="32"/>
    </row>
    <row r="110" spans="1:30" s="34" customFormat="1">
      <c r="A110" s="58"/>
      <c r="B110" s="33"/>
      <c r="C110" s="32"/>
      <c r="D110" s="32"/>
      <c r="I110" s="32"/>
      <c r="J110" s="56"/>
      <c r="L110" s="23"/>
      <c r="M110" s="23"/>
      <c r="N110" s="23"/>
      <c r="O110" s="23"/>
      <c r="P110" s="23"/>
      <c r="Q110" s="23"/>
      <c r="R110" s="23"/>
      <c r="S110" s="23"/>
      <c r="T110" s="23"/>
      <c r="U110" s="23"/>
      <c r="V110" s="23"/>
      <c r="W110" s="23"/>
      <c r="X110" s="23"/>
      <c r="Y110" s="23"/>
      <c r="Z110" s="23"/>
      <c r="AA110" s="23"/>
      <c r="AB110" s="23"/>
      <c r="AC110" s="23"/>
      <c r="AD110" s="23"/>
    </row>
    <row r="111" spans="1:30" s="34" customFormat="1">
      <c r="A111" s="58"/>
      <c r="B111" s="33"/>
      <c r="C111" s="32"/>
      <c r="D111" s="32"/>
      <c r="I111" s="32"/>
      <c r="J111" s="56"/>
      <c r="K111" s="32"/>
      <c r="L111" s="23"/>
      <c r="M111" s="23"/>
      <c r="N111" s="23"/>
      <c r="O111" s="23"/>
      <c r="P111" s="23"/>
      <c r="Q111" s="23"/>
      <c r="R111" s="23"/>
      <c r="S111" s="23"/>
      <c r="T111" s="23"/>
      <c r="U111" s="23"/>
      <c r="V111" s="23"/>
      <c r="W111" s="23"/>
      <c r="X111" s="23"/>
      <c r="Y111" s="23"/>
      <c r="Z111" s="23"/>
      <c r="AA111" s="23"/>
      <c r="AB111" s="23"/>
      <c r="AC111" s="23"/>
      <c r="AD111" s="23"/>
    </row>
    <row r="112" spans="1:30">
      <c r="J112" s="56"/>
    </row>
  </sheetData>
  <mergeCells count="136">
    <mergeCell ref="B109:D109"/>
    <mergeCell ref="G109:I109"/>
    <mergeCell ref="B103:D103"/>
    <mergeCell ref="B104:D104"/>
    <mergeCell ref="B105:D105"/>
    <mergeCell ref="G105:I105"/>
    <mergeCell ref="B108:D108"/>
    <mergeCell ref="B97:D97"/>
    <mergeCell ref="B98:D98"/>
    <mergeCell ref="B99:D99"/>
    <mergeCell ref="B100:D100"/>
    <mergeCell ref="B101:D101"/>
    <mergeCell ref="B102:D102"/>
    <mergeCell ref="B89:D89"/>
    <mergeCell ref="B90:D90"/>
    <mergeCell ref="B93:D93"/>
    <mergeCell ref="B94:D94"/>
    <mergeCell ref="B95:D95"/>
    <mergeCell ref="B96:D96"/>
    <mergeCell ref="C83:E83"/>
    <mergeCell ref="F83:G83"/>
    <mergeCell ref="C84:E84"/>
    <mergeCell ref="F84:G84"/>
    <mergeCell ref="B85:D85"/>
    <mergeCell ref="B88:E88"/>
    <mergeCell ref="C80:E80"/>
    <mergeCell ref="F80:G80"/>
    <mergeCell ref="C81:E81"/>
    <mergeCell ref="F81:G81"/>
    <mergeCell ref="C82:E82"/>
    <mergeCell ref="F82:G82"/>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8:E38"/>
    <mergeCell ref="F38:G38"/>
    <mergeCell ref="C39:E39"/>
    <mergeCell ref="F39:G39"/>
    <mergeCell ref="C40:E40"/>
    <mergeCell ref="F40:G40"/>
    <mergeCell ref="C35:E35"/>
    <mergeCell ref="F35:G35"/>
    <mergeCell ref="C36:E36"/>
    <mergeCell ref="F36:G36"/>
    <mergeCell ref="C37:E37"/>
    <mergeCell ref="F37:G37"/>
    <mergeCell ref="B15:K15"/>
    <mergeCell ref="C25:D25"/>
    <mergeCell ref="C26:D26"/>
    <mergeCell ref="C27:D27"/>
    <mergeCell ref="B32:J32"/>
    <mergeCell ref="C34:E34"/>
    <mergeCell ref="F34:G34"/>
    <mergeCell ref="E9:K9"/>
    <mergeCell ref="B13:B14"/>
    <mergeCell ref="C13:C14"/>
    <mergeCell ref="D13:D14"/>
    <mergeCell ref="E13:E14"/>
    <mergeCell ref="G13:I13"/>
    <mergeCell ref="J13:J14"/>
    <mergeCell ref="K13:K14"/>
  </mergeCells>
  <pageMargins left="0.7" right="0.7" top="0.75" bottom="0.75" header="0.3" footer="0.3"/>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7DE79B-02BD-4BBA-99B8-9D1679A6CA6A}">
  <sheetPr>
    <tabColor rgb="FFFFFF00"/>
  </sheetPr>
  <dimension ref="A2:AD112"/>
  <sheetViews>
    <sheetView topLeftCell="A85" zoomScale="59" workbookViewId="0">
      <selection activeCell="G102" sqref="G102"/>
    </sheetView>
  </sheetViews>
  <sheetFormatPr defaultColWidth="8.90625" defaultRowHeight="21.5"/>
  <cols>
    <col min="1" max="1" width="8.90625" style="23"/>
    <col min="2" max="2" width="29.90625" style="22" customWidth="1"/>
    <col min="3" max="3" width="21.90625" style="21" customWidth="1"/>
    <col min="4" max="4" width="23.453125" style="21" customWidth="1"/>
    <col min="5" max="5" width="47.08984375" style="23" customWidth="1"/>
    <col min="6" max="6" width="14.90625" style="23" customWidth="1"/>
    <col min="7" max="7" width="12.90625" style="23" customWidth="1"/>
    <col min="8" max="8" width="13.54296875" style="23" customWidth="1"/>
    <col min="9" max="9" width="14.90625" style="23" customWidth="1"/>
    <col min="10" max="10" width="19.90625" style="23" customWidth="1"/>
    <col min="11" max="11" width="35" style="22" customWidth="1"/>
    <col min="12" max="16384" width="8.90625" style="23"/>
  </cols>
  <sheetData>
    <row r="2" spans="2:11" ht="42" customHeight="1">
      <c r="B2" s="24" t="s">
        <v>99</v>
      </c>
      <c r="C2" s="36" t="s">
        <v>251</v>
      </c>
    </row>
    <row r="3" spans="2:11" ht="21" customHeight="1">
      <c r="B3" s="24" t="s">
        <v>100</v>
      </c>
      <c r="C3" s="25"/>
      <c r="E3" s="23" t="s">
        <v>376</v>
      </c>
      <c r="F3" s="23">
        <f>3*30</f>
        <v>90</v>
      </c>
    </row>
    <row r="4" spans="2:11" ht="21" customHeight="1">
      <c r="B4" s="24" t="s">
        <v>101</v>
      </c>
      <c r="C4" s="32" t="s">
        <v>370</v>
      </c>
      <c r="E4" s="23" t="s">
        <v>334</v>
      </c>
    </row>
    <row r="5" spans="2:11" ht="21" customHeight="1">
      <c r="B5" s="24" t="s">
        <v>102</v>
      </c>
      <c r="C5" s="25" t="s">
        <v>375</v>
      </c>
    </row>
    <row r="6" spans="2:11" ht="21" customHeight="1">
      <c r="B6" s="24" t="s">
        <v>103</v>
      </c>
      <c r="C6" s="25"/>
    </row>
    <row r="7" spans="2:11" ht="21" customHeight="1">
      <c r="B7" s="24" t="s">
        <v>104</v>
      </c>
      <c r="C7" s="25">
        <v>3</v>
      </c>
    </row>
    <row r="8" spans="2:11" ht="21" customHeight="1">
      <c r="B8" s="24" t="s">
        <v>105</v>
      </c>
      <c r="C8" s="25" t="s">
        <v>362</v>
      </c>
    </row>
    <row r="9" spans="2:11" ht="41.4" customHeight="1">
      <c r="B9" s="26" t="s">
        <v>106</v>
      </c>
      <c r="C9" s="25">
        <f>C7+1</f>
        <v>4</v>
      </c>
      <c r="E9" s="135"/>
      <c r="F9" s="135"/>
      <c r="G9" s="135"/>
      <c r="H9" s="135"/>
      <c r="I9" s="135"/>
      <c r="J9" s="135"/>
      <c r="K9" s="135"/>
    </row>
    <row r="10" spans="2:11" ht="21" customHeight="1">
      <c r="B10" s="24" t="s">
        <v>107</v>
      </c>
      <c r="C10" s="25" t="s">
        <v>217</v>
      </c>
      <c r="J10" s="27"/>
    </row>
    <row r="11" spans="2:11" ht="21" customHeight="1">
      <c r="B11" s="24" t="s">
        <v>108</v>
      </c>
      <c r="C11" s="25" t="s">
        <v>218</v>
      </c>
    </row>
    <row r="12" spans="2:11">
      <c r="B12" s="28"/>
      <c r="C12" s="29"/>
    </row>
    <row r="13" spans="2:11" ht="15" customHeight="1">
      <c r="B13" s="136" t="s">
        <v>109</v>
      </c>
      <c r="C13" s="136" t="s">
        <v>110</v>
      </c>
      <c r="D13" s="136" t="s">
        <v>111</v>
      </c>
      <c r="E13" s="136" t="s">
        <v>112</v>
      </c>
      <c r="F13" s="30"/>
      <c r="G13" s="136" t="s">
        <v>113</v>
      </c>
      <c r="H13" s="136"/>
      <c r="I13" s="136"/>
      <c r="J13" s="136" t="s">
        <v>114</v>
      </c>
      <c r="K13" s="136" t="s">
        <v>115</v>
      </c>
    </row>
    <row r="14" spans="2:11" ht="15" customHeight="1">
      <c r="B14" s="136"/>
      <c r="C14" s="136"/>
      <c r="D14" s="136"/>
      <c r="E14" s="136"/>
      <c r="F14" s="30" t="s">
        <v>116</v>
      </c>
      <c r="G14" s="30" t="s">
        <v>117</v>
      </c>
      <c r="H14" s="30" t="s">
        <v>118</v>
      </c>
      <c r="I14" s="30" t="s">
        <v>119</v>
      </c>
      <c r="J14" s="136"/>
      <c r="K14" s="136"/>
    </row>
    <row r="15" spans="2:11" ht="18.649999999999999" customHeight="1">
      <c r="B15" s="132" t="s">
        <v>120</v>
      </c>
      <c r="C15" s="132"/>
      <c r="D15" s="132"/>
      <c r="E15" s="132"/>
      <c r="F15" s="132"/>
      <c r="G15" s="132"/>
      <c r="H15" s="132"/>
      <c r="I15" s="132"/>
      <c r="J15" s="132"/>
      <c r="K15" s="132"/>
    </row>
    <row r="16" spans="2:11">
      <c r="B16" s="31"/>
      <c r="C16" s="32"/>
      <c r="D16" s="32"/>
      <c r="E16" s="32"/>
      <c r="F16" s="32"/>
      <c r="G16" s="32"/>
      <c r="H16" s="32"/>
      <c r="I16" s="33"/>
      <c r="J16" s="32"/>
      <c r="K16" s="31" t="s">
        <v>250</v>
      </c>
    </row>
    <row r="17" spans="2:11">
      <c r="B17" s="33"/>
      <c r="C17" s="32"/>
      <c r="D17" s="32"/>
      <c r="E17" s="34"/>
      <c r="F17" s="32"/>
      <c r="G17" s="32"/>
      <c r="H17" s="34"/>
      <c r="I17" s="34"/>
      <c r="J17" s="32"/>
      <c r="K17" s="33"/>
    </row>
    <row r="18" spans="2:11">
      <c r="B18" s="33"/>
      <c r="C18" s="32"/>
      <c r="D18" s="32"/>
      <c r="E18" s="34"/>
      <c r="F18" s="32"/>
      <c r="G18" s="32"/>
      <c r="H18" s="34"/>
      <c r="I18" s="34"/>
      <c r="J18" s="32"/>
      <c r="K18" s="33"/>
    </row>
    <row r="19" spans="2:11">
      <c r="B19" s="33"/>
      <c r="C19" s="32"/>
      <c r="D19" s="32"/>
      <c r="E19" s="34"/>
      <c r="F19" s="32"/>
      <c r="G19" s="32"/>
      <c r="H19" s="34"/>
      <c r="I19" s="34"/>
      <c r="J19" s="32"/>
      <c r="K19" s="33"/>
    </row>
    <row r="20" spans="2:11" ht="22.5" customHeight="1">
      <c r="B20" s="35" t="s">
        <v>121</v>
      </c>
      <c r="C20" s="25"/>
      <c r="D20" s="25"/>
      <c r="E20" s="36"/>
      <c r="F20" s="36"/>
      <c r="G20" s="37"/>
      <c r="H20" s="34"/>
      <c r="I20" s="30"/>
      <c r="J20" s="38"/>
      <c r="K20" s="33"/>
    </row>
    <row r="21" spans="2:11" ht="22.5" customHeight="1">
      <c r="B21" s="35"/>
      <c r="C21" s="36" t="s">
        <v>275</v>
      </c>
      <c r="D21" s="31"/>
      <c r="E21" s="36"/>
      <c r="F21" s="36"/>
      <c r="G21" s="37"/>
      <c r="H21" s="34"/>
      <c r="I21" s="25" t="s">
        <v>10</v>
      </c>
      <c r="J21" s="38">
        <f>+J16</f>
        <v>0</v>
      </c>
      <c r="K21" s="33"/>
    </row>
    <row r="22" spans="2:11" ht="22.5" customHeight="1">
      <c r="B22" s="35"/>
      <c r="C22" s="78" t="s">
        <v>225</v>
      </c>
      <c r="D22" s="33"/>
      <c r="E22" s="31"/>
      <c r="F22" s="31"/>
      <c r="G22" s="32"/>
      <c r="H22" s="32"/>
      <c r="I22" s="25" t="s">
        <v>14</v>
      </c>
      <c r="J22" s="38">
        <f>+J17</f>
        <v>0</v>
      </c>
      <c r="K22" s="33"/>
    </row>
    <row r="23" spans="2:11" ht="22.5" customHeight="1">
      <c r="B23" s="35"/>
      <c r="C23" s="78"/>
      <c r="D23" s="33"/>
      <c r="E23" s="31"/>
      <c r="F23" s="31"/>
      <c r="G23" s="32"/>
      <c r="H23" s="32"/>
      <c r="I23" s="25"/>
      <c r="J23" s="38"/>
      <c r="K23" s="33"/>
    </row>
    <row r="24" spans="2:11" ht="22.5" customHeight="1">
      <c r="B24" s="35"/>
      <c r="C24" s="78"/>
      <c r="D24" s="33"/>
      <c r="E24" s="31"/>
      <c r="F24" s="31"/>
      <c r="G24" s="32"/>
      <c r="H24" s="32"/>
      <c r="I24" s="25"/>
      <c r="J24" s="38"/>
      <c r="K24" s="33"/>
    </row>
    <row r="25" spans="2:11" ht="22.5" customHeight="1">
      <c r="B25" s="35"/>
      <c r="C25" s="139"/>
      <c r="D25" s="139"/>
      <c r="E25" s="31"/>
      <c r="F25" s="31"/>
      <c r="G25" s="32"/>
      <c r="H25" s="32"/>
      <c r="I25" s="25"/>
      <c r="J25" s="38"/>
      <c r="K25" s="33"/>
    </row>
    <row r="26" spans="2:11" ht="22.5" customHeight="1">
      <c r="B26" s="35"/>
      <c r="C26" s="134"/>
      <c r="D26" s="134"/>
      <c r="E26" s="31"/>
      <c r="F26" s="31"/>
      <c r="G26" s="32"/>
      <c r="H26" s="32"/>
      <c r="I26" s="25"/>
      <c r="J26" s="38"/>
      <c r="K26" s="33"/>
    </row>
    <row r="27" spans="2:11" ht="22.5" customHeight="1">
      <c r="B27" s="33"/>
      <c r="C27" s="141"/>
      <c r="D27" s="141"/>
      <c r="E27" s="34"/>
      <c r="F27" s="34"/>
      <c r="G27" s="34"/>
      <c r="H27" s="34"/>
      <c r="I27" s="34"/>
      <c r="J27" s="38"/>
      <c r="K27" s="33"/>
    </row>
    <row r="28" spans="2:11" ht="21.65" customHeight="1">
      <c r="B28" s="33"/>
      <c r="C28" s="34"/>
      <c r="D28" s="34"/>
      <c r="E28" s="34"/>
      <c r="F28" s="34"/>
      <c r="G28" s="34"/>
      <c r="H28" s="34"/>
      <c r="I28" s="34"/>
      <c r="J28" s="38"/>
      <c r="K28" s="39"/>
    </row>
    <row r="29" spans="2:11" ht="21.65" customHeight="1">
      <c r="B29" s="31"/>
      <c r="C29" s="34"/>
      <c r="D29" s="34"/>
      <c r="E29" s="34"/>
      <c r="F29" s="34"/>
      <c r="G29" s="34"/>
      <c r="H29" s="34"/>
      <c r="I29" s="34"/>
      <c r="J29" s="38"/>
      <c r="K29" s="39"/>
    </row>
    <row r="30" spans="2:11">
      <c r="B30" s="31"/>
      <c r="C30" s="31"/>
      <c r="D30" s="31"/>
      <c r="E30" s="31"/>
      <c r="F30" s="31"/>
      <c r="G30" s="34"/>
      <c r="H30" s="34"/>
      <c r="I30" s="34"/>
      <c r="J30" s="39"/>
      <c r="K30" s="33"/>
    </row>
    <row r="31" spans="2:11">
      <c r="B31" s="33"/>
      <c r="C31" s="32"/>
      <c r="D31" s="32"/>
      <c r="E31" s="34"/>
      <c r="F31" s="34"/>
      <c r="G31" s="34"/>
      <c r="H31" s="34"/>
      <c r="I31" s="34"/>
      <c r="J31" s="34"/>
      <c r="K31" s="33"/>
    </row>
    <row r="32" spans="2:11" ht="23">
      <c r="B32" s="142" t="s">
        <v>122</v>
      </c>
      <c r="C32" s="142"/>
      <c r="D32" s="142"/>
      <c r="E32" s="142"/>
      <c r="F32" s="142"/>
      <c r="G32" s="142"/>
      <c r="H32" s="142"/>
      <c r="I32" s="142"/>
      <c r="J32" s="142"/>
      <c r="K32" s="33"/>
    </row>
    <row r="33" spans="2:11">
      <c r="B33" s="32"/>
      <c r="C33" s="32"/>
      <c r="D33" s="32"/>
      <c r="E33" s="34"/>
      <c r="F33" s="34"/>
      <c r="G33" s="34"/>
      <c r="H33" s="34"/>
      <c r="I33" s="34"/>
      <c r="J33" s="34"/>
      <c r="K33" s="33"/>
    </row>
    <row r="34" spans="2:11" s="41" customFormat="1" ht="29.15" customHeight="1">
      <c r="B34" s="36" t="s">
        <v>0</v>
      </c>
      <c r="C34" s="140" t="s">
        <v>1</v>
      </c>
      <c r="D34" s="140"/>
      <c r="E34" s="140"/>
      <c r="F34" s="140" t="s">
        <v>2</v>
      </c>
      <c r="G34" s="140"/>
      <c r="H34" s="25" t="s">
        <v>3</v>
      </c>
      <c r="I34" s="25" t="s">
        <v>4</v>
      </c>
      <c r="J34" s="25" t="s">
        <v>123</v>
      </c>
      <c r="K34" s="25" t="s">
        <v>124</v>
      </c>
    </row>
    <row r="35" spans="2:11" s="41" customFormat="1" ht="162" customHeight="1">
      <c r="B35" s="42">
        <v>1</v>
      </c>
      <c r="C35" s="137" t="s">
        <v>183</v>
      </c>
      <c r="D35" s="137"/>
      <c r="E35" s="137"/>
      <c r="F35" s="138" t="s">
        <v>7</v>
      </c>
      <c r="G35" s="138"/>
      <c r="H35" s="43" t="s">
        <v>125</v>
      </c>
      <c r="I35" s="44">
        <v>1</v>
      </c>
      <c r="J35" s="45"/>
      <c r="K35" s="42"/>
    </row>
    <row r="36" spans="2:11" s="41" customFormat="1" ht="209.5" customHeight="1">
      <c r="B36" s="42">
        <v>2</v>
      </c>
      <c r="C36" s="137" t="s">
        <v>184</v>
      </c>
      <c r="D36" s="137"/>
      <c r="E36" s="137"/>
      <c r="F36" s="138" t="s">
        <v>9</v>
      </c>
      <c r="G36" s="138"/>
      <c r="H36" s="42" t="s">
        <v>10</v>
      </c>
      <c r="I36" s="42"/>
      <c r="J36" s="45"/>
      <c r="K36" s="42"/>
    </row>
    <row r="37" spans="2:11" s="41" customFormat="1" ht="236.5" customHeight="1">
      <c r="B37" s="42">
        <v>3</v>
      </c>
      <c r="C37" s="137" t="s">
        <v>185</v>
      </c>
      <c r="D37" s="137"/>
      <c r="E37" s="137"/>
      <c r="F37" s="138" t="s">
        <v>11</v>
      </c>
      <c r="G37" s="138"/>
      <c r="H37" s="42" t="s">
        <v>12</v>
      </c>
      <c r="I37" s="42"/>
      <c r="J37" s="45"/>
      <c r="K37" s="42"/>
    </row>
    <row r="38" spans="2:11" s="41" customFormat="1" ht="195" customHeight="1">
      <c r="B38" s="42">
        <v>4</v>
      </c>
      <c r="C38" s="137" t="s">
        <v>186</v>
      </c>
      <c r="D38" s="137"/>
      <c r="E38" s="137"/>
      <c r="F38" s="138" t="s">
        <v>13</v>
      </c>
      <c r="G38" s="138"/>
      <c r="H38" s="42" t="s">
        <v>14</v>
      </c>
      <c r="I38" s="42"/>
      <c r="J38" s="45"/>
      <c r="K38" s="42"/>
    </row>
    <row r="39" spans="2:11" s="41" customFormat="1" ht="88.4" customHeight="1">
      <c r="B39" s="42">
        <v>5</v>
      </c>
      <c r="C39" s="137" t="s">
        <v>187</v>
      </c>
      <c r="D39" s="137"/>
      <c r="E39" s="137"/>
      <c r="F39" s="138" t="s">
        <v>15</v>
      </c>
      <c r="G39" s="138"/>
      <c r="H39" s="42" t="s">
        <v>10</v>
      </c>
      <c r="I39" s="44">
        <v>0</v>
      </c>
      <c r="J39" s="45"/>
      <c r="K39" s="42"/>
    </row>
    <row r="40" spans="2:11" s="41" customFormat="1" ht="272.5" customHeight="1">
      <c r="B40" s="42">
        <v>6</v>
      </c>
      <c r="C40" s="137" t="s">
        <v>188</v>
      </c>
      <c r="D40" s="137"/>
      <c r="E40" s="137"/>
      <c r="F40" s="138" t="s">
        <v>16</v>
      </c>
      <c r="G40" s="138"/>
      <c r="H40" s="43" t="s">
        <v>17</v>
      </c>
      <c r="I40" s="44"/>
      <c r="J40" s="45"/>
      <c r="K40" s="42"/>
    </row>
    <row r="41" spans="2:11" s="41" customFormat="1" ht="192" customHeight="1">
      <c r="B41" s="42">
        <v>7</v>
      </c>
      <c r="C41" s="137" t="s">
        <v>189</v>
      </c>
      <c r="D41" s="137"/>
      <c r="E41" s="137"/>
      <c r="F41" s="138" t="s">
        <v>18</v>
      </c>
      <c r="G41" s="138"/>
      <c r="H41" s="43" t="s">
        <v>19</v>
      </c>
      <c r="I41" s="42"/>
      <c r="J41" s="45"/>
      <c r="K41" s="42"/>
    </row>
    <row r="42" spans="2:11" s="41" customFormat="1" ht="232.75" customHeight="1">
      <c r="B42" s="42">
        <v>8</v>
      </c>
      <c r="C42" s="137" t="s">
        <v>190</v>
      </c>
      <c r="D42" s="137"/>
      <c r="E42" s="137"/>
      <c r="F42" s="138" t="s">
        <v>182</v>
      </c>
      <c r="G42" s="138"/>
      <c r="H42" s="43" t="s">
        <v>21</v>
      </c>
      <c r="I42" s="42"/>
      <c r="J42" s="45"/>
      <c r="K42" s="42"/>
    </row>
    <row r="43" spans="2:11" s="41" customFormat="1" ht="292.5" customHeight="1">
      <c r="B43" s="42">
        <v>9</v>
      </c>
      <c r="C43" s="137" t="s">
        <v>191</v>
      </c>
      <c r="D43" s="137"/>
      <c r="E43" s="137"/>
      <c r="F43" s="138" t="s">
        <v>22</v>
      </c>
      <c r="G43" s="138"/>
      <c r="H43" s="43" t="s">
        <v>23</v>
      </c>
      <c r="I43" s="42"/>
      <c r="J43" s="45"/>
      <c r="K43" s="42"/>
    </row>
    <row r="44" spans="2:11" s="41" customFormat="1" ht="262.64999999999998" customHeight="1">
      <c r="B44" s="42">
        <v>10</v>
      </c>
      <c r="C44" s="137" t="s">
        <v>192</v>
      </c>
      <c r="D44" s="137"/>
      <c r="E44" s="137"/>
      <c r="F44" s="138" t="s">
        <v>24</v>
      </c>
      <c r="G44" s="138"/>
      <c r="H44" s="43" t="s">
        <v>23</v>
      </c>
      <c r="I44" s="42"/>
      <c r="J44" s="45"/>
      <c r="K44" s="42"/>
    </row>
    <row r="45" spans="2:11" s="41" customFormat="1" ht="249" customHeight="1">
      <c r="B45" s="42">
        <v>11</v>
      </c>
      <c r="C45" s="137" t="s">
        <v>193</v>
      </c>
      <c r="D45" s="137"/>
      <c r="E45" s="137"/>
      <c r="F45" s="138" t="s">
        <v>25</v>
      </c>
      <c r="G45" s="138"/>
      <c r="H45" s="43" t="s">
        <v>23</v>
      </c>
      <c r="I45" s="42"/>
      <c r="J45" s="45"/>
      <c r="K45" s="42"/>
    </row>
    <row r="46" spans="2:11" s="41" customFormat="1" ht="145.65" customHeight="1">
      <c r="B46" s="42">
        <v>12</v>
      </c>
      <c r="C46" s="137" t="s">
        <v>194</v>
      </c>
      <c r="D46" s="137"/>
      <c r="E46" s="137"/>
      <c r="F46" s="138" t="s">
        <v>26</v>
      </c>
      <c r="G46" s="138"/>
      <c r="H46" s="43" t="s">
        <v>23</v>
      </c>
      <c r="I46" s="42"/>
      <c r="J46" s="45"/>
      <c r="K46" s="42"/>
    </row>
    <row r="47" spans="2:11" s="41" customFormat="1" ht="282.64999999999998" customHeight="1">
      <c r="B47" s="42">
        <v>13</v>
      </c>
      <c r="C47" s="137" t="s">
        <v>195</v>
      </c>
      <c r="D47" s="137"/>
      <c r="E47" s="137"/>
      <c r="F47" s="138" t="s">
        <v>27</v>
      </c>
      <c r="G47" s="138"/>
      <c r="H47" s="43" t="s">
        <v>23</v>
      </c>
      <c r="I47" s="42"/>
      <c r="J47" s="45"/>
      <c r="K47" s="42"/>
    </row>
    <row r="48" spans="2:11" s="41" customFormat="1" ht="166.75" customHeight="1">
      <c r="B48" s="42">
        <v>14</v>
      </c>
      <c r="C48" s="137" t="s">
        <v>196</v>
      </c>
      <c r="D48" s="137"/>
      <c r="E48" s="137"/>
      <c r="F48" s="138" t="s">
        <v>28</v>
      </c>
      <c r="G48" s="138"/>
      <c r="H48" s="43" t="s">
        <v>23</v>
      </c>
      <c r="I48" s="42"/>
      <c r="J48" s="45"/>
      <c r="K48" s="42"/>
    </row>
    <row r="49" spans="2:11" s="41" customFormat="1" ht="270.64999999999998" customHeight="1">
      <c r="B49" s="42">
        <v>15</v>
      </c>
      <c r="C49" s="137" t="s">
        <v>197</v>
      </c>
      <c r="D49" s="137"/>
      <c r="E49" s="137"/>
      <c r="F49" s="138" t="s">
        <v>29</v>
      </c>
      <c r="G49" s="138"/>
      <c r="H49" s="42" t="s">
        <v>10</v>
      </c>
      <c r="I49" s="42"/>
      <c r="J49" s="45"/>
      <c r="K49" s="42"/>
    </row>
    <row r="50" spans="2:11" s="41" customFormat="1" ht="200.5" customHeight="1">
      <c r="B50" s="42">
        <v>16</v>
      </c>
      <c r="C50" s="137" t="s">
        <v>198</v>
      </c>
      <c r="D50" s="137"/>
      <c r="E50" s="137"/>
      <c r="F50" s="138" t="s">
        <v>30</v>
      </c>
      <c r="G50" s="138"/>
      <c r="H50" s="42"/>
      <c r="I50" s="42"/>
      <c r="J50" s="45"/>
      <c r="K50" s="42"/>
    </row>
    <row r="51" spans="2:11" s="41" customFormat="1" ht="52.75" customHeight="1">
      <c r="B51" s="42">
        <v>17</v>
      </c>
      <c r="C51" s="143" t="s">
        <v>126</v>
      </c>
      <c r="D51" s="143"/>
      <c r="E51" s="143"/>
      <c r="F51" s="138" t="s">
        <v>127</v>
      </c>
      <c r="G51" s="138"/>
      <c r="H51" s="46"/>
      <c r="I51" s="42"/>
      <c r="J51" s="45"/>
      <c r="K51" s="42"/>
    </row>
    <row r="52" spans="2:11" s="41" customFormat="1" ht="87" customHeight="1">
      <c r="B52" s="42">
        <v>18</v>
      </c>
      <c r="C52" s="137" t="s">
        <v>199</v>
      </c>
      <c r="D52" s="137"/>
      <c r="E52" s="137"/>
      <c r="F52" s="138" t="s">
        <v>31</v>
      </c>
      <c r="G52" s="138"/>
      <c r="H52" s="42" t="s">
        <v>10</v>
      </c>
      <c r="I52" s="42"/>
      <c r="J52" s="45"/>
      <c r="K52" s="42"/>
    </row>
    <row r="53" spans="2:11" s="41" customFormat="1" ht="163.4" customHeight="1">
      <c r="B53" s="42">
        <v>19</v>
      </c>
      <c r="C53" s="137" t="s">
        <v>200</v>
      </c>
      <c r="D53" s="137"/>
      <c r="E53" s="137"/>
      <c r="F53" s="138" t="s">
        <v>32</v>
      </c>
      <c r="G53" s="138"/>
      <c r="H53" s="42" t="s">
        <v>10</v>
      </c>
      <c r="I53" s="44"/>
      <c r="J53" s="45"/>
      <c r="K53" s="32"/>
    </row>
    <row r="54" spans="2:11" s="41" customFormat="1" ht="122.4" customHeight="1">
      <c r="B54" s="42">
        <v>20</v>
      </c>
      <c r="C54" s="137" t="s">
        <v>201</v>
      </c>
      <c r="D54" s="137"/>
      <c r="E54" s="137"/>
      <c r="F54" s="138" t="s">
        <v>33</v>
      </c>
      <c r="G54" s="138"/>
      <c r="H54" s="42" t="s">
        <v>10</v>
      </c>
      <c r="I54" s="44">
        <f>J105</f>
        <v>12.5</v>
      </c>
      <c r="J54" s="45"/>
      <c r="K54" s="42"/>
    </row>
    <row r="55" spans="2:11" s="41" customFormat="1" ht="103.75" customHeight="1">
      <c r="B55" s="42">
        <v>21</v>
      </c>
      <c r="C55" s="137" t="s">
        <v>202</v>
      </c>
      <c r="D55" s="137"/>
      <c r="E55" s="137"/>
      <c r="F55" s="138" t="s">
        <v>34</v>
      </c>
      <c r="G55" s="138"/>
      <c r="H55" s="42" t="s">
        <v>10</v>
      </c>
      <c r="I55" s="44">
        <f>+J106</f>
        <v>0</v>
      </c>
      <c r="J55" s="45"/>
      <c r="K55" s="42"/>
    </row>
    <row r="56" spans="2:11" s="41" customFormat="1" ht="214.75" customHeight="1">
      <c r="B56" s="42">
        <v>22</v>
      </c>
      <c r="C56" s="137" t="s">
        <v>203</v>
      </c>
      <c r="D56" s="137"/>
      <c r="E56" s="137"/>
      <c r="F56" s="138" t="s">
        <v>35</v>
      </c>
      <c r="G56" s="138"/>
      <c r="H56" s="42" t="s">
        <v>10</v>
      </c>
      <c r="I56" s="44">
        <f>+J97</f>
        <v>0</v>
      </c>
      <c r="J56" s="45"/>
      <c r="K56" s="42"/>
    </row>
    <row r="57" spans="2:11" s="41" customFormat="1" ht="32.15" customHeight="1">
      <c r="B57" s="42">
        <v>23</v>
      </c>
      <c r="C57" s="143" t="s">
        <v>128</v>
      </c>
      <c r="D57" s="143"/>
      <c r="E57" s="143"/>
      <c r="F57" s="138"/>
      <c r="G57" s="138"/>
      <c r="H57" s="35"/>
      <c r="I57" s="42"/>
      <c r="J57" s="45"/>
      <c r="K57" s="42"/>
    </row>
    <row r="58" spans="2:11" s="41" customFormat="1" ht="64.400000000000006" customHeight="1">
      <c r="B58" s="42">
        <v>24</v>
      </c>
      <c r="C58" s="137" t="s">
        <v>204</v>
      </c>
      <c r="D58" s="137"/>
      <c r="E58" s="137"/>
      <c r="F58" s="138" t="s">
        <v>36</v>
      </c>
      <c r="G58" s="138"/>
      <c r="H58" s="42"/>
      <c r="I58" s="42"/>
      <c r="J58" s="45"/>
      <c r="K58" s="33"/>
    </row>
    <row r="59" spans="2:11" s="41" customFormat="1" ht="102.65" customHeight="1">
      <c r="B59" s="42">
        <v>25</v>
      </c>
      <c r="C59" s="137" t="s">
        <v>205</v>
      </c>
      <c r="D59" s="137"/>
      <c r="E59" s="137"/>
      <c r="F59" s="138" t="s">
        <v>37</v>
      </c>
      <c r="G59" s="138"/>
      <c r="H59" s="43" t="s">
        <v>23</v>
      </c>
      <c r="I59" s="44"/>
      <c r="J59" s="45"/>
      <c r="K59" s="32"/>
    </row>
    <row r="60" spans="2:11" s="41" customFormat="1" ht="216.65" customHeight="1">
      <c r="B60" s="42">
        <v>26</v>
      </c>
      <c r="C60" s="137" t="s">
        <v>206</v>
      </c>
      <c r="D60" s="137"/>
      <c r="E60" s="137"/>
      <c r="F60" s="138" t="s">
        <v>38</v>
      </c>
      <c r="G60" s="138"/>
      <c r="H60" s="43" t="s">
        <v>23</v>
      </c>
      <c r="I60" s="44">
        <v>0</v>
      </c>
      <c r="J60" s="45"/>
      <c r="K60" s="42"/>
    </row>
    <row r="61" spans="2:11" s="41" customFormat="1" ht="180.65" customHeight="1">
      <c r="B61" s="42">
        <v>27</v>
      </c>
      <c r="C61" s="137" t="s">
        <v>207</v>
      </c>
      <c r="D61" s="137"/>
      <c r="E61" s="137"/>
      <c r="F61" s="138" t="s">
        <v>39</v>
      </c>
      <c r="G61" s="138"/>
      <c r="H61" s="43" t="s">
        <v>23</v>
      </c>
      <c r="I61" s="42">
        <v>0</v>
      </c>
      <c r="J61" s="45"/>
      <c r="K61" s="42"/>
    </row>
    <row r="62" spans="2:11" s="41" customFormat="1" ht="153" customHeight="1">
      <c r="B62" s="42">
        <v>28</v>
      </c>
      <c r="C62" s="137" t="s">
        <v>40</v>
      </c>
      <c r="D62" s="137"/>
      <c r="E62" s="137"/>
      <c r="F62" s="138" t="s">
        <v>41</v>
      </c>
      <c r="G62" s="138"/>
      <c r="H62" s="43" t="s">
        <v>10</v>
      </c>
      <c r="I62" s="42"/>
      <c r="J62" s="45"/>
      <c r="K62" s="42"/>
    </row>
    <row r="63" spans="2:11" s="41" customFormat="1" ht="111.65" customHeight="1">
      <c r="B63" s="42">
        <v>29</v>
      </c>
      <c r="C63" s="137" t="s">
        <v>208</v>
      </c>
      <c r="D63" s="137"/>
      <c r="E63" s="137"/>
      <c r="F63" s="138" t="s">
        <v>42</v>
      </c>
      <c r="G63" s="138"/>
      <c r="H63" s="43" t="s">
        <v>10</v>
      </c>
      <c r="I63" s="44"/>
      <c r="J63" s="45"/>
      <c r="K63" s="42"/>
    </row>
    <row r="64" spans="2:11" s="41" customFormat="1" ht="241.75" customHeight="1">
      <c r="B64" s="42">
        <v>30</v>
      </c>
      <c r="C64" s="137" t="s">
        <v>209</v>
      </c>
      <c r="D64" s="137"/>
      <c r="E64" s="137"/>
      <c r="F64" s="138" t="s">
        <v>43</v>
      </c>
      <c r="G64" s="138"/>
      <c r="H64" s="43" t="s">
        <v>23</v>
      </c>
      <c r="I64" s="44"/>
      <c r="J64" s="45"/>
      <c r="K64" s="42"/>
    </row>
    <row r="65" spans="2:11" s="41" customFormat="1" ht="249" customHeight="1">
      <c r="B65" s="42">
        <v>31</v>
      </c>
      <c r="C65" s="137" t="s">
        <v>129</v>
      </c>
      <c r="D65" s="137"/>
      <c r="E65" s="137"/>
      <c r="F65" s="138" t="s">
        <v>44</v>
      </c>
      <c r="G65" s="138"/>
      <c r="H65" s="43" t="s">
        <v>45</v>
      </c>
      <c r="I65" s="44"/>
      <c r="J65" s="45"/>
      <c r="K65" s="42"/>
    </row>
    <row r="66" spans="2:11" s="41" customFormat="1" ht="138" customHeight="1">
      <c r="B66" s="42">
        <v>32</v>
      </c>
      <c r="C66" s="137" t="s">
        <v>210</v>
      </c>
      <c r="D66" s="137"/>
      <c r="E66" s="137"/>
      <c r="F66" s="138" t="s">
        <v>46</v>
      </c>
      <c r="G66" s="138"/>
      <c r="H66" s="43" t="s">
        <v>47</v>
      </c>
      <c r="I66" s="44"/>
      <c r="J66" s="45"/>
      <c r="K66" s="42"/>
    </row>
    <row r="67" spans="2:11" s="41" customFormat="1" ht="166.75" customHeight="1">
      <c r="B67" s="42">
        <v>33</v>
      </c>
      <c r="C67" s="137" t="s">
        <v>211</v>
      </c>
      <c r="D67" s="137"/>
      <c r="E67" s="137"/>
      <c r="F67" s="138" t="s">
        <v>48</v>
      </c>
      <c r="G67" s="138"/>
      <c r="H67" s="43" t="s">
        <v>45</v>
      </c>
      <c r="I67" s="44"/>
      <c r="J67" s="45"/>
      <c r="K67" s="42"/>
    </row>
    <row r="68" spans="2:11" s="41" customFormat="1" ht="165" customHeight="1">
      <c r="B68" s="42">
        <v>34</v>
      </c>
      <c r="C68" s="137" t="s">
        <v>212</v>
      </c>
      <c r="D68" s="137"/>
      <c r="E68" s="137"/>
      <c r="F68" s="138" t="s">
        <v>49</v>
      </c>
      <c r="G68" s="138"/>
      <c r="H68" s="43" t="s">
        <v>21</v>
      </c>
      <c r="I68" s="42"/>
      <c r="J68" s="45"/>
      <c r="K68" s="42"/>
    </row>
    <row r="69" spans="2:11" s="41" customFormat="1" ht="409.5" customHeight="1">
      <c r="B69" s="42">
        <v>35</v>
      </c>
      <c r="C69" s="137" t="s">
        <v>213</v>
      </c>
      <c r="D69" s="137"/>
      <c r="E69" s="137"/>
      <c r="F69" s="138" t="s">
        <v>50</v>
      </c>
      <c r="G69" s="138"/>
      <c r="H69" s="43" t="s">
        <v>17</v>
      </c>
      <c r="I69" s="42"/>
      <c r="J69" s="45"/>
      <c r="K69" s="42"/>
    </row>
    <row r="70" spans="2:11" s="41" customFormat="1" ht="201" customHeight="1">
      <c r="B70" s="42">
        <v>36</v>
      </c>
      <c r="C70" s="137" t="s">
        <v>214</v>
      </c>
      <c r="D70" s="137"/>
      <c r="E70" s="137"/>
      <c r="F70" s="138" t="s">
        <v>51</v>
      </c>
      <c r="G70" s="138"/>
      <c r="H70" s="42" t="s">
        <v>14</v>
      </c>
      <c r="I70" s="42"/>
      <c r="J70" s="45"/>
      <c r="K70" s="42"/>
    </row>
    <row r="71" spans="2:11" s="41" customFormat="1" ht="201" customHeight="1">
      <c r="B71" s="42">
        <v>37</v>
      </c>
      <c r="C71" s="137" t="s">
        <v>215</v>
      </c>
      <c r="D71" s="137"/>
      <c r="E71" s="137"/>
      <c r="F71" s="138" t="s">
        <v>52</v>
      </c>
      <c r="G71" s="138"/>
      <c r="H71" s="42" t="s">
        <v>14</v>
      </c>
      <c r="I71" s="42"/>
      <c r="J71" s="45"/>
      <c r="K71" s="42"/>
    </row>
    <row r="72" spans="2:11" s="41" customFormat="1" ht="141" customHeight="1">
      <c r="B72" s="42">
        <v>38</v>
      </c>
      <c r="C72" s="137" t="s">
        <v>53</v>
      </c>
      <c r="D72" s="137"/>
      <c r="E72" s="137"/>
      <c r="F72" s="144" t="s">
        <v>54</v>
      </c>
      <c r="G72" s="144"/>
      <c r="H72" s="42" t="s">
        <v>14</v>
      </c>
      <c r="I72" s="39"/>
      <c r="J72" s="45"/>
      <c r="K72" s="42"/>
    </row>
    <row r="73" spans="2:11" s="41" customFormat="1" ht="228.65" customHeight="1">
      <c r="B73" s="42">
        <v>39</v>
      </c>
      <c r="C73" s="137" t="s">
        <v>55</v>
      </c>
      <c r="D73" s="137"/>
      <c r="E73" s="137"/>
      <c r="F73" s="144" t="s">
        <v>56</v>
      </c>
      <c r="G73" s="144"/>
      <c r="H73" s="42" t="s">
        <v>14</v>
      </c>
      <c r="I73" s="39"/>
      <c r="J73" s="45"/>
      <c r="K73" s="42"/>
    </row>
    <row r="74" spans="2:11" s="41" customFormat="1" ht="228.65" customHeight="1">
      <c r="B74" s="42">
        <v>40</v>
      </c>
      <c r="C74" s="145" t="s">
        <v>130</v>
      </c>
      <c r="D74" s="145"/>
      <c r="E74" s="145"/>
      <c r="F74" s="144" t="s">
        <v>58</v>
      </c>
      <c r="G74" s="144"/>
      <c r="H74" s="42" t="s">
        <v>59</v>
      </c>
      <c r="I74" s="39"/>
      <c r="J74" s="45"/>
      <c r="K74" s="42"/>
    </row>
    <row r="75" spans="2:11" s="41" customFormat="1" ht="228.65" customHeight="1">
      <c r="B75" s="42">
        <v>41</v>
      </c>
      <c r="C75" s="137" t="s">
        <v>60</v>
      </c>
      <c r="D75" s="137"/>
      <c r="E75" s="137"/>
      <c r="F75" s="138" t="s">
        <v>61</v>
      </c>
      <c r="G75" s="138"/>
      <c r="H75" s="32" t="s">
        <v>62</v>
      </c>
      <c r="I75" s="42"/>
      <c r="J75" s="45"/>
      <c r="K75" s="42"/>
    </row>
    <row r="76" spans="2:11" s="41" customFormat="1" ht="201" customHeight="1">
      <c r="B76" s="42">
        <v>42</v>
      </c>
      <c r="C76" s="145" t="s">
        <v>63</v>
      </c>
      <c r="D76" s="145"/>
      <c r="E76" s="145"/>
      <c r="F76" s="138" t="s">
        <v>64</v>
      </c>
      <c r="G76" s="138"/>
      <c r="H76" s="32" t="s">
        <v>62</v>
      </c>
      <c r="I76" s="42"/>
      <c r="J76" s="45"/>
      <c r="K76" s="42"/>
    </row>
    <row r="77" spans="2:11" s="41" customFormat="1" ht="145.65" customHeight="1">
      <c r="B77" s="42">
        <v>43</v>
      </c>
      <c r="C77" s="137" t="s">
        <v>131</v>
      </c>
      <c r="D77" s="137"/>
      <c r="E77" s="137"/>
      <c r="F77" s="138" t="s">
        <v>64</v>
      </c>
      <c r="G77" s="138"/>
      <c r="H77" s="32" t="s">
        <v>23</v>
      </c>
      <c r="I77" s="42"/>
      <c r="J77" s="45"/>
      <c r="K77" s="42"/>
    </row>
    <row r="78" spans="2:11" s="41" customFormat="1" ht="161.5" customHeight="1">
      <c r="B78" s="42">
        <v>44</v>
      </c>
      <c r="C78" s="137" t="s">
        <v>132</v>
      </c>
      <c r="D78" s="137"/>
      <c r="E78" s="137"/>
      <c r="F78" s="138" t="s">
        <v>67</v>
      </c>
      <c r="G78" s="138"/>
      <c r="H78" s="32" t="s">
        <v>14</v>
      </c>
      <c r="I78" s="42"/>
      <c r="J78" s="45"/>
      <c r="K78" s="42"/>
    </row>
    <row r="79" spans="2:11" s="41" customFormat="1" ht="161.5" customHeight="1">
      <c r="B79" s="42">
        <v>45</v>
      </c>
      <c r="C79" s="137" t="s">
        <v>72</v>
      </c>
      <c r="D79" s="137"/>
      <c r="E79" s="137"/>
      <c r="F79" s="138" t="s">
        <v>73</v>
      </c>
      <c r="G79" s="138"/>
      <c r="H79" s="32" t="s">
        <v>68</v>
      </c>
      <c r="I79" s="44">
        <f>+J111</f>
        <v>0</v>
      </c>
      <c r="J79" s="45"/>
      <c r="K79" s="42"/>
    </row>
    <row r="80" spans="2:11" s="41" customFormat="1" ht="136.4" customHeight="1">
      <c r="B80" s="42">
        <v>46</v>
      </c>
      <c r="C80" s="137" t="s">
        <v>133</v>
      </c>
      <c r="D80" s="137"/>
      <c r="E80" s="137"/>
      <c r="F80" s="138" t="s">
        <v>93</v>
      </c>
      <c r="G80" s="138"/>
      <c r="H80" s="32" t="s">
        <v>14</v>
      </c>
      <c r="I80" s="44">
        <f>+J103</f>
        <v>0</v>
      </c>
      <c r="J80" s="45"/>
      <c r="K80" s="42"/>
    </row>
    <row r="81" spans="2:11" s="41" customFormat="1" ht="168" customHeight="1">
      <c r="B81" s="42">
        <v>47</v>
      </c>
      <c r="C81" s="137" t="s">
        <v>76</v>
      </c>
      <c r="D81" s="137"/>
      <c r="E81" s="137"/>
      <c r="F81" s="138" t="s">
        <v>77</v>
      </c>
      <c r="G81" s="138"/>
      <c r="H81" s="32" t="s">
        <v>59</v>
      </c>
      <c r="I81" s="44"/>
      <c r="J81" s="45"/>
      <c r="K81" s="42">
        <v>0</v>
      </c>
    </row>
    <row r="82" spans="2:11" s="41" customFormat="1" ht="176.4" customHeight="1">
      <c r="B82" s="42">
        <v>48</v>
      </c>
      <c r="C82" s="137" t="s">
        <v>134</v>
      </c>
      <c r="D82" s="137"/>
      <c r="E82" s="137"/>
      <c r="F82" s="146" t="s">
        <v>70</v>
      </c>
      <c r="G82" s="147"/>
      <c r="H82" s="31" t="s">
        <v>135</v>
      </c>
      <c r="I82" s="47"/>
      <c r="J82" s="47"/>
      <c r="K82" s="47"/>
    </row>
    <row r="83" spans="2:11" s="41" customFormat="1" ht="162.65" customHeight="1">
      <c r="B83" s="42">
        <v>49</v>
      </c>
      <c r="C83" s="145" t="s">
        <v>74</v>
      </c>
      <c r="D83" s="145"/>
      <c r="E83" s="145"/>
      <c r="F83" s="146" t="s">
        <v>136</v>
      </c>
      <c r="G83" s="147"/>
      <c r="H83" s="31" t="s">
        <v>12</v>
      </c>
      <c r="I83" s="31"/>
      <c r="J83" s="31"/>
      <c r="K83" s="31"/>
    </row>
    <row r="84" spans="2:11" s="41" customFormat="1" ht="196.4" customHeight="1">
      <c r="B84" s="42">
        <v>50</v>
      </c>
      <c r="C84" s="145" t="s">
        <v>82</v>
      </c>
      <c r="D84" s="145"/>
      <c r="E84" s="145"/>
      <c r="F84" s="146" t="s">
        <v>95</v>
      </c>
      <c r="G84" s="147"/>
      <c r="H84" s="31" t="s">
        <v>135</v>
      </c>
      <c r="I84" s="31"/>
      <c r="J84" s="31"/>
      <c r="K84" s="31"/>
    </row>
    <row r="85" spans="2:11" s="41" customFormat="1" ht="23">
      <c r="B85" s="149" t="s">
        <v>137</v>
      </c>
      <c r="C85" s="150"/>
      <c r="D85" s="151"/>
      <c r="E85" s="48" t="s">
        <v>138</v>
      </c>
      <c r="F85" s="48"/>
      <c r="G85" s="48" t="s">
        <v>139</v>
      </c>
      <c r="H85" s="48" t="s">
        <v>140</v>
      </c>
      <c r="I85" s="46" t="s">
        <v>141</v>
      </c>
      <c r="J85" s="48" t="s">
        <v>4</v>
      </c>
      <c r="K85" s="48" t="s">
        <v>3</v>
      </c>
    </row>
    <row r="86" spans="2:11" s="41" customFormat="1" ht="23">
      <c r="B86" s="46"/>
      <c r="C86" s="46"/>
      <c r="D86" s="46"/>
      <c r="E86" s="48"/>
      <c r="F86" s="48"/>
      <c r="G86" s="48"/>
      <c r="H86" s="48"/>
      <c r="I86" s="46"/>
      <c r="J86" s="48"/>
      <c r="K86" s="48"/>
    </row>
    <row r="87" spans="2:11" s="41" customFormat="1" ht="14.4" customHeight="1">
      <c r="B87" s="49"/>
      <c r="C87" s="46"/>
      <c r="D87" s="46"/>
      <c r="E87" s="48"/>
      <c r="F87" s="48"/>
      <c r="G87" s="48"/>
      <c r="H87" s="48"/>
      <c r="I87" s="46"/>
      <c r="J87" s="48"/>
      <c r="K87" s="48"/>
    </row>
    <row r="88" spans="2:11" s="41" customFormat="1" ht="23">
      <c r="B88" s="143" t="s">
        <v>142</v>
      </c>
      <c r="C88" s="143"/>
      <c r="D88" s="143"/>
      <c r="E88" s="143"/>
      <c r="F88" s="50"/>
      <c r="G88" s="50"/>
      <c r="H88" s="50"/>
      <c r="I88" s="43"/>
      <c r="J88" s="49"/>
      <c r="K88" s="48"/>
    </row>
    <row r="89" spans="2:11" s="41" customFormat="1" ht="23">
      <c r="B89" s="148" t="s">
        <v>120</v>
      </c>
      <c r="C89" s="148"/>
      <c r="D89" s="148"/>
      <c r="E89" s="46">
        <v>0</v>
      </c>
      <c r="F89" s="50"/>
      <c r="G89" s="43"/>
      <c r="H89" s="43"/>
      <c r="I89" s="51"/>
      <c r="J89" s="52">
        <f>I89*H89*G89*E89</f>
        <v>0</v>
      </c>
      <c r="K89" s="48"/>
    </row>
    <row r="90" spans="2:11" s="41" customFormat="1" ht="23">
      <c r="B90" s="152" t="s">
        <v>143</v>
      </c>
      <c r="C90" s="152"/>
      <c r="D90" s="152"/>
      <c r="E90" s="40"/>
      <c r="F90" s="50"/>
      <c r="G90" s="50"/>
      <c r="H90" s="50"/>
      <c r="I90" s="51"/>
      <c r="J90" s="52">
        <f>SUM(J89:J89)</f>
        <v>0</v>
      </c>
      <c r="K90" s="43" t="s">
        <v>17</v>
      </c>
    </row>
    <row r="91" spans="2:11" s="41" customFormat="1" ht="23">
      <c r="B91" s="43"/>
      <c r="C91" s="53"/>
      <c r="D91" s="43"/>
      <c r="E91" s="40"/>
      <c r="F91" s="50"/>
      <c r="G91" s="50"/>
      <c r="H91" s="50"/>
      <c r="I91" s="51"/>
      <c r="J91" s="43"/>
      <c r="K91" s="43"/>
    </row>
    <row r="92" spans="2:11" s="41" customFormat="1">
      <c r="B92" s="33"/>
      <c r="C92" s="32"/>
      <c r="D92" s="32"/>
      <c r="E92" s="34"/>
      <c r="F92" s="34"/>
      <c r="G92" s="34"/>
      <c r="H92" s="34"/>
      <c r="I92" s="32"/>
      <c r="J92" s="34"/>
      <c r="K92" s="33"/>
    </row>
    <row r="93" spans="2:11" s="41" customFormat="1">
      <c r="B93" s="155" t="s">
        <v>340</v>
      </c>
      <c r="C93" s="155"/>
      <c r="D93" s="155"/>
      <c r="E93" s="54"/>
      <c r="F93" s="54"/>
      <c r="G93" s="34"/>
      <c r="H93" s="34"/>
      <c r="I93" s="32"/>
      <c r="J93" s="34"/>
      <c r="K93" s="33"/>
    </row>
    <row r="94" spans="2:11" s="41" customFormat="1">
      <c r="B94" s="154" t="s">
        <v>144</v>
      </c>
      <c r="C94" s="154"/>
      <c r="D94" s="154"/>
      <c r="E94" s="55"/>
      <c r="F94" s="55"/>
      <c r="G94" s="34"/>
      <c r="H94" s="34"/>
      <c r="I94" s="32"/>
      <c r="J94" s="56">
        <f>+J21</f>
        <v>0</v>
      </c>
      <c r="K94" s="33"/>
    </row>
    <row r="95" spans="2:11" s="41" customFormat="1">
      <c r="B95" s="154" t="s">
        <v>145</v>
      </c>
      <c r="C95" s="154"/>
      <c r="D95" s="154"/>
      <c r="E95" s="55"/>
      <c r="F95" s="55"/>
      <c r="G95" s="34"/>
      <c r="H95" s="34"/>
      <c r="I95" s="32"/>
      <c r="J95" s="56">
        <v>0</v>
      </c>
      <c r="K95" s="33"/>
    </row>
    <row r="96" spans="2:11" s="41" customFormat="1">
      <c r="B96" s="153" t="s">
        <v>143</v>
      </c>
      <c r="C96" s="153"/>
      <c r="D96" s="153"/>
      <c r="E96" s="55"/>
      <c r="F96" s="55"/>
      <c r="G96" s="34"/>
      <c r="H96" s="34"/>
      <c r="I96" s="32"/>
      <c r="J96" s="56">
        <f>SUM(J94:J95)</f>
        <v>0</v>
      </c>
      <c r="K96" s="32"/>
    </row>
    <row r="97" spans="1:30" s="41" customFormat="1">
      <c r="B97" s="153" t="s">
        <v>143</v>
      </c>
      <c r="C97" s="153"/>
      <c r="D97" s="153"/>
      <c r="E97" s="55"/>
      <c r="F97" s="55"/>
      <c r="G97" s="34"/>
      <c r="H97" s="34"/>
      <c r="I97" s="32"/>
      <c r="J97" s="56">
        <f>ROUND(J96,0)</f>
        <v>0</v>
      </c>
      <c r="K97" s="32" t="s">
        <v>10</v>
      </c>
    </row>
    <row r="98" spans="1:30" s="41" customFormat="1">
      <c r="B98" s="155"/>
      <c r="C98" s="155"/>
      <c r="D98" s="155"/>
      <c r="E98" s="24"/>
      <c r="F98" s="34"/>
      <c r="G98" s="34"/>
      <c r="H98" s="34"/>
      <c r="I98" s="39"/>
      <c r="J98" s="32"/>
      <c r="K98" s="32"/>
    </row>
    <row r="99" spans="1:30" s="41" customFormat="1">
      <c r="B99" s="155" t="s">
        <v>309</v>
      </c>
      <c r="C99" s="155"/>
      <c r="D99" s="155"/>
      <c r="E99" s="54"/>
      <c r="F99" s="54"/>
      <c r="G99" s="34"/>
      <c r="H99" s="34"/>
      <c r="I99" s="32"/>
      <c r="J99" s="34"/>
      <c r="K99" s="33"/>
    </row>
    <row r="100" spans="1:30" s="41" customFormat="1">
      <c r="B100" s="154" t="s">
        <v>144</v>
      </c>
      <c r="C100" s="154"/>
      <c r="D100" s="154"/>
      <c r="E100" s="55"/>
      <c r="F100" s="55"/>
      <c r="G100" s="34"/>
      <c r="H100" s="34"/>
      <c r="I100" s="32"/>
      <c r="J100" s="56">
        <f>+J22</f>
        <v>0</v>
      </c>
      <c r="K100" s="33"/>
    </row>
    <row r="101" spans="1:30" s="41" customFormat="1">
      <c r="B101" s="154" t="s">
        <v>145</v>
      </c>
      <c r="C101" s="154"/>
      <c r="D101" s="154"/>
      <c r="E101" s="55"/>
      <c r="F101" s="55"/>
      <c r="G101" s="34"/>
      <c r="H101" s="34"/>
      <c r="I101" s="32"/>
      <c r="J101" s="56">
        <f>+J100*0.1</f>
        <v>0</v>
      </c>
      <c r="K101" s="33"/>
    </row>
    <row r="102" spans="1:30" s="41" customFormat="1">
      <c r="B102" s="153" t="s">
        <v>143</v>
      </c>
      <c r="C102" s="153"/>
      <c r="D102" s="153"/>
      <c r="E102" s="55"/>
      <c r="F102" s="55"/>
      <c r="G102" s="34"/>
      <c r="H102" s="34"/>
      <c r="I102" s="32"/>
      <c r="J102" s="56">
        <f>SUM(J100:J101)</f>
        <v>0</v>
      </c>
      <c r="K102" s="32"/>
    </row>
    <row r="103" spans="1:30" s="41" customFormat="1">
      <c r="B103" s="153" t="s">
        <v>143</v>
      </c>
      <c r="C103" s="153"/>
      <c r="D103" s="153"/>
      <c r="E103" s="55"/>
      <c r="F103" s="55"/>
      <c r="G103" s="34"/>
      <c r="H103" s="34"/>
      <c r="I103" s="32"/>
      <c r="J103" s="56">
        <f>ROUND(J102,0)</f>
        <v>0</v>
      </c>
      <c r="K103" s="32" t="s">
        <v>21</v>
      </c>
    </row>
    <row r="104" spans="1:30" s="41" customFormat="1">
      <c r="B104" s="154"/>
      <c r="C104" s="154"/>
      <c r="D104" s="154"/>
      <c r="E104" s="24"/>
      <c r="F104" s="24"/>
      <c r="G104" s="34"/>
      <c r="H104" s="34"/>
      <c r="I104" s="32"/>
      <c r="J104" s="56"/>
    </row>
    <row r="105" spans="1:30" s="41" customFormat="1">
      <c r="B105" s="31" t="s">
        <v>391</v>
      </c>
      <c r="C105" s="31" t="s">
        <v>406</v>
      </c>
      <c r="D105" s="31" t="s">
        <v>228</v>
      </c>
      <c r="E105" s="31"/>
      <c r="F105" s="31">
        <v>1</v>
      </c>
      <c r="G105" s="31">
        <v>12.5</v>
      </c>
      <c r="H105" s="91"/>
      <c r="I105" s="91"/>
      <c r="J105" s="31">
        <f>G105*F105</f>
        <v>12.5</v>
      </c>
      <c r="K105" s="31" t="s">
        <v>405</v>
      </c>
    </row>
    <row r="106" spans="1:30" s="41" customFormat="1">
      <c r="B106" s="154"/>
      <c r="C106" s="154"/>
      <c r="D106" s="154"/>
      <c r="E106" s="54"/>
      <c r="F106" s="54"/>
      <c r="G106" s="54"/>
      <c r="H106" s="34"/>
      <c r="I106" s="32"/>
      <c r="J106" s="56"/>
      <c r="K106" s="33"/>
    </row>
    <row r="107" spans="1:30">
      <c r="B107" s="33"/>
      <c r="C107" s="32"/>
      <c r="D107" s="32"/>
      <c r="E107" s="34"/>
      <c r="F107" s="34"/>
      <c r="G107" s="34"/>
      <c r="H107" s="34"/>
      <c r="I107" s="32"/>
      <c r="J107" s="34"/>
      <c r="K107" s="34"/>
    </row>
    <row r="108" spans="1:30">
      <c r="B108" s="155"/>
      <c r="C108" s="155"/>
      <c r="D108" s="155"/>
      <c r="E108" s="24"/>
      <c r="F108" s="24"/>
      <c r="G108" s="34"/>
      <c r="H108" s="34"/>
      <c r="I108" s="32"/>
      <c r="J108" s="34"/>
      <c r="K108" s="34"/>
    </row>
    <row r="109" spans="1:30">
      <c r="B109" s="154"/>
      <c r="C109" s="154"/>
      <c r="D109" s="154"/>
      <c r="E109" s="24"/>
      <c r="F109" s="24"/>
      <c r="G109" s="141"/>
      <c r="H109" s="141"/>
      <c r="I109" s="141"/>
      <c r="J109" s="56"/>
      <c r="K109" s="32"/>
    </row>
    <row r="110" spans="1:30" s="34" customFormat="1">
      <c r="A110" s="58"/>
      <c r="B110" s="33"/>
      <c r="C110" s="32"/>
      <c r="D110" s="32"/>
      <c r="I110" s="32"/>
      <c r="J110" s="56"/>
      <c r="L110" s="23"/>
      <c r="M110" s="23"/>
      <c r="N110" s="23"/>
      <c r="O110" s="23"/>
      <c r="P110" s="23"/>
      <c r="Q110" s="23"/>
      <c r="R110" s="23"/>
      <c r="S110" s="23"/>
      <c r="T110" s="23"/>
      <c r="U110" s="23"/>
      <c r="V110" s="23"/>
      <c r="W110" s="23"/>
      <c r="X110" s="23"/>
      <c r="Y110" s="23"/>
      <c r="Z110" s="23"/>
      <c r="AA110" s="23"/>
      <c r="AB110" s="23"/>
      <c r="AC110" s="23"/>
      <c r="AD110" s="23"/>
    </row>
    <row r="111" spans="1:30" s="34" customFormat="1">
      <c r="A111" s="58"/>
      <c r="B111" s="33"/>
      <c r="C111" s="32"/>
      <c r="D111" s="32"/>
      <c r="I111" s="32"/>
      <c r="J111" s="56"/>
      <c r="K111" s="32"/>
      <c r="L111" s="23"/>
      <c r="M111" s="23"/>
      <c r="N111" s="23"/>
      <c r="O111" s="23"/>
      <c r="P111" s="23"/>
      <c r="Q111" s="23"/>
      <c r="R111" s="23"/>
      <c r="S111" s="23"/>
      <c r="T111" s="23"/>
      <c r="U111" s="23"/>
      <c r="V111" s="23"/>
      <c r="W111" s="23"/>
      <c r="X111" s="23"/>
      <c r="Y111" s="23"/>
      <c r="Z111" s="23"/>
      <c r="AA111" s="23"/>
      <c r="AB111" s="23"/>
      <c r="AC111" s="23"/>
      <c r="AD111" s="23"/>
    </row>
    <row r="112" spans="1:30">
      <c r="J112" s="56"/>
    </row>
  </sheetData>
  <mergeCells count="135">
    <mergeCell ref="B109:D109"/>
    <mergeCell ref="G109:I109"/>
    <mergeCell ref="B103:D103"/>
    <mergeCell ref="B104:D104"/>
    <mergeCell ref="B106:D106"/>
    <mergeCell ref="B108:D108"/>
    <mergeCell ref="B97:D97"/>
    <mergeCell ref="B98:D98"/>
    <mergeCell ref="B99:D99"/>
    <mergeCell ref="B100:D100"/>
    <mergeCell ref="B101:D101"/>
    <mergeCell ref="B102:D102"/>
    <mergeCell ref="B89:D89"/>
    <mergeCell ref="B90:D90"/>
    <mergeCell ref="B93:D93"/>
    <mergeCell ref="B94:D94"/>
    <mergeCell ref="B95:D95"/>
    <mergeCell ref="B96:D96"/>
    <mergeCell ref="C83:E83"/>
    <mergeCell ref="F83:G83"/>
    <mergeCell ref="C84:E84"/>
    <mergeCell ref="F84:G84"/>
    <mergeCell ref="B85:D85"/>
    <mergeCell ref="B88:E88"/>
    <mergeCell ref="C80:E80"/>
    <mergeCell ref="F80:G80"/>
    <mergeCell ref="C81:E81"/>
    <mergeCell ref="F81:G81"/>
    <mergeCell ref="C82:E82"/>
    <mergeCell ref="F82:G82"/>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8:E38"/>
    <mergeCell ref="F38:G38"/>
    <mergeCell ref="C39:E39"/>
    <mergeCell ref="F39:G39"/>
    <mergeCell ref="C40:E40"/>
    <mergeCell ref="F40:G40"/>
    <mergeCell ref="C35:E35"/>
    <mergeCell ref="F35:G35"/>
    <mergeCell ref="C36:E36"/>
    <mergeCell ref="F36:G36"/>
    <mergeCell ref="C37:E37"/>
    <mergeCell ref="F37:G37"/>
    <mergeCell ref="B15:K15"/>
    <mergeCell ref="C25:D25"/>
    <mergeCell ref="C26:D26"/>
    <mergeCell ref="C27:D27"/>
    <mergeCell ref="B32:J32"/>
    <mergeCell ref="C34:E34"/>
    <mergeCell ref="F34:G34"/>
    <mergeCell ref="E9:K9"/>
    <mergeCell ref="B13:B14"/>
    <mergeCell ref="C13:C14"/>
    <mergeCell ref="D13:D14"/>
    <mergeCell ref="E13:E14"/>
    <mergeCell ref="G13:I13"/>
    <mergeCell ref="J13:J14"/>
    <mergeCell ref="K13:K14"/>
  </mergeCells>
  <pageMargins left="0.7" right="0.7" top="0.75" bottom="0.75" header="0.3" footer="0.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FF2312-BE0D-41D8-9673-E02E4140D4C4}">
  <sheetPr>
    <tabColor rgb="FFFFFF00"/>
  </sheetPr>
  <dimension ref="A2:AD112"/>
  <sheetViews>
    <sheetView topLeftCell="B53" zoomScale="65" workbookViewId="0">
      <selection activeCell="I54" sqref="I54"/>
    </sheetView>
  </sheetViews>
  <sheetFormatPr defaultColWidth="8.90625" defaultRowHeight="21.5"/>
  <cols>
    <col min="1" max="1" width="8.90625" style="23"/>
    <col min="2" max="2" width="29.90625" style="22" customWidth="1"/>
    <col min="3" max="3" width="21.90625" style="21" customWidth="1"/>
    <col min="4" max="4" width="23.453125" style="21" customWidth="1"/>
    <col min="5" max="5" width="47.08984375" style="23" customWidth="1"/>
    <col min="6" max="6" width="14.90625" style="23" customWidth="1"/>
    <col min="7" max="7" width="12.90625" style="23" customWidth="1"/>
    <col min="8" max="8" width="13.54296875" style="23" customWidth="1"/>
    <col min="9" max="9" width="14.90625" style="23" customWidth="1"/>
    <col min="10" max="10" width="19.90625" style="23" customWidth="1"/>
    <col min="11" max="11" width="35" style="22" customWidth="1"/>
    <col min="12" max="16384" width="8.90625" style="23"/>
  </cols>
  <sheetData>
    <row r="2" spans="2:11" ht="42" customHeight="1">
      <c r="B2" s="24" t="s">
        <v>99</v>
      </c>
      <c r="C2" s="36" t="s">
        <v>251</v>
      </c>
    </row>
    <row r="3" spans="2:11" ht="21" customHeight="1">
      <c r="B3" s="24" t="s">
        <v>100</v>
      </c>
      <c r="C3" s="25"/>
      <c r="E3" s="23" t="s">
        <v>388</v>
      </c>
      <c r="F3" s="23">
        <f>3*30</f>
        <v>90</v>
      </c>
    </row>
    <row r="4" spans="2:11" ht="21" customHeight="1">
      <c r="B4" s="24" t="s">
        <v>101</v>
      </c>
      <c r="C4" s="32" t="s">
        <v>389</v>
      </c>
      <c r="E4" s="23" t="s">
        <v>334</v>
      </c>
    </row>
    <row r="5" spans="2:11" ht="21" customHeight="1">
      <c r="B5" s="24" t="s">
        <v>102</v>
      </c>
      <c r="C5" s="25" t="s">
        <v>393</v>
      </c>
    </row>
    <row r="6" spans="2:11" ht="21" customHeight="1">
      <c r="B6" s="24" t="s">
        <v>103</v>
      </c>
      <c r="C6" s="25"/>
    </row>
    <row r="7" spans="2:11" ht="21" customHeight="1">
      <c r="B7" s="24" t="s">
        <v>104</v>
      </c>
      <c r="C7" s="25">
        <v>1</v>
      </c>
    </row>
    <row r="8" spans="2:11" ht="21" customHeight="1">
      <c r="B8" s="24" t="s">
        <v>105</v>
      </c>
      <c r="C8" s="25" t="s">
        <v>302</v>
      </c>
    </row>
    <row r="9" spans="2:11" ht="41.4" customHeight="1">
      <c r="B9" s="26" t="s">
        <v>106</v>
      </c>
      <c r="C9" s="25">
        <f>C7+1</f>
        <v>2</v>
      </c>
      <c r="E9" s="135"/>
      <c r="F9" s="135"/>
      <c r="G9" s="135"/>
      <c r="H9" s="135"/>
      <c r="I9" s="135"/>
      <c r="J9" s="135"/>
      <c r="K9" s="135"/>
    </row>
    <row r="10" spans="2:11" ht="21" customHeight="1">
      <c r="B10" s="24" t="s">
        <v>107</v>
      </c>
      <c r="C10" s="25" t="s">
        <v>217</v>
      </c>
      <c r="J10" s="27"/>
    </row>
    <row r="11" spans="2:11" ht="21" customHeight="1">
      <c r="B11" s="24" t="s">
        <v>108</v>
      </c>
      <c r="C11" s="25" t="s">
        <v>218</v>
      </c>
    </row>
    <row r="12" spans="2:11">
      <c r="B12" s="28"/>
      <c r="C12" s="29"/>
    </row>
    <row r="13" spans="2:11" ht="15" customHeight="1">
      <c r="B13" s="136" t="s">
        <v>109</v>
      </c>
      <c r="C13" s="136" t="s">
        <v>110</v>
      </c>
      <c r="D13" s="136" t="s">
        <v>111</v>
      </c>
      <c r="E13" s="136" t="s">
        <v>112</v>
      </c>
      <c r="F13" s="30"/>
      <c r="G13" s="136" t="s">
        <v>113</v>
      </c>
      <c r="H13" s="136"/>
      <c r="I13" s="136"/>
      <c r="J13" s="136" t="s">
        <v>114</v>
      </c>
      <c r="K13" s="136" t="s">
        <v>115</v>
      </c>
    </row>
    <row r="14" spans="2:11" ht="15" customHeight="1">
      <c r="B14" s="136"/>
      <c r="C14" s="136"/>
      <c r="D14" s="136"/>
      <c r="E14" s="136"/>
      <c r="F14" s="30" t="s">
        <v>116</v>
      </c>
      <c r="G14" s="30" t="s">
        <v>117</v>
      </c>
      <c r="H14" s="30" t="s">
        <v>118</v>
      </c>
      <c r="I14" s="30" t="s">
        <v>119</v>
      </c>
      <c r="J14" s="136"/>
      <c r="K14" s="136"/>
    </row>
    <row r="15" spans="2:11" ht="18.649999999999999" customHeight="1">
      <c r="B15" s="132" t="s">
        <v>120</v>
      </c>
      <c r="C15" s="132"/>
      <c r="D15" s="132"/>
      <c r="E15" s="132"/>
      <c r="F15" s="132"/>
      <c r="G15" s="132"/>
      <c r="H15" s="132"/>
      <c r="I15" s="132"/>
      <c r="J15" s="132"/>
      <c r="K15" s="132"/>
    </row>
    <row r="16" spans="2:11">
      <c r="B16" s="31" t="s">
        <v>391</v>
      </c>
      <c r="C16" s="31" t="s">
        <v>392</v>
      </c>
      <c r="D16" s="31" t="s">
        <v>228</v>
      </c>
      <c r="E16" s="31"/>
      <c r="F16" s="31">
        <v>2</v>
      </c>
      <c r="G16" s="31">
        <v>12.5</v>
      </c>
      <c r="H16" s="91"/>
      <c r="I16" s="91"/>
      <c r="J16" s="31">
        <f>G16*F16</f>
        <v>25</v>
      </c>
      <c r="K16" s="31" t="s">
        <v>262</v>
      </c>
    </row>
    <row r="17" spans="2:11">
      <c r="B17" s="33"/>
      <c r="C17" s="32"/>
      <c r="D17" s="32"/>
      <c r="E17" s="34"/>
      <c r="F17" s="32"/>
      <c r="G17" s="32"/>
      <c r="H17" s="34"/>
      <c r="I17" s="34"/>
      <c r="J17" s="32"/>
      <c r="K17" s="33"/>
    </row>
    <row r="18" spans="2:11">
      <c r="B18" s="33"/>
      <c r="C18" s="32"/>
      <c r="D18" s="32"/>
      <c r="E18" s="34"/>
      <c r="F18" s="32"/>
      <c r="G18" s="32"/>
      <c r="H18" s="34"/>
      <c r="I18" s="34"/>
      <c r="J18" s="32"/>
      <c r="K18" s="33"/>
    </row>
    <row r="19" spans="2:11">
      <c r="B19" s="33"/>
      <c r="C19" s="32"/>
      <c r="D19" s="32"/>
      <c r="E19" s="34"/>
      <c r="F19" s="32"/>
      <c r="G19" s="32"/>
      <c r="H19" s="34"/>
      <c r="I19" s="34"/>
      <c r="J19" s="32"/>
      <c r="K19" s="33"/>
    </row>
    <row r="20" spans="2:11" ht="22.5" customHeight="1">
      <c r="B20" s="35" t="s">
        <v>121</v>
      </c>
      <c r="C20" s="25"/>
      <c r="D20" s="25"/>
      <c r="E20" s="36"/>
      <c r="F20" s="36"/>
      <c r="G20" s="37"/>
      <c r="H20" s="34"/>
      <c r="I20" s="30"/>
      <c r="J20" s="38"/>
      <c r="K20" s="33"/>
    </row>
    <row r="21" spans="2:11" ht="22.5" customHeight="1">
      <c r="B21" s="35"/>
      <c r="C21" s="36" t="s">
        <v>275</v>
      </c>
      <c r="D21" s="31"/>
      <c r="E21" s="36"/>
      <c r="F21" s="36"/>
      <c r="G21" s="37"/>
      <c r="H21" s="34"/>
      <c r="I21" s="25" t="s">
        <v>10</v>
      </c>
      <c r="J21" s="38">
        <f>+J16</f>
        <v>25</v>
      </c>
      <c r="K21" s="33"/>
    </row>
    <row r="22" spans="2:11" ht="22.5" customHeight="1">
      <c r="B22" s="35"/>
      <c r="C22" s="78" t="s">
        <v>225</v>
      </c>
      <c r="D22" s="33"/>
      <c r="E22" s="31"/>
      <c r="F22" s="31"/>
      <c r="G22" s="32"/>
      <c r="H22" s="32"/>
      <c r="I22" s="25" t="s">
        <v>14</v>
      </c>
      <c r="J22" s="38">
        <f>+J17</f>
        <v>0</v>
      </c>
      <c r="K22" s="33"/>
    </row>
    <row r="23" spans="2:11" ht="22.5" customHeight="1">
      <c r="B23" s="35"/>
      <c r="C23" s="78"/>
      <c r="D23" s="33"/>
      <c r="E23" s="31"/>
      <c r="F23" s="31"/>
      <c r="G23" s="32"/>
      <c r="H23" s="32"/>
      <c r="I23" s="25"/>
      <c r="J23" s="38"/>
      <c r="K23" s="33"/>
    </row>
    <row r="24" spans="2:11" ht="22.5" customHeight="1">
      <c r="B24" s="35"/>
      <c r="C24" s="78"/>
      <c r="D24" s="33"/>
      <c r="E24" s="31"/>
      <c r="F24" s="31"/>
      <c r="G24" s="32"/>
      <c r="H24" s="32"/>
      <c r="I24" s="25"/>
      <c r="J24" s="38"/>
      <c r="K24" s="33"/>
    </row>
    <row r="25" spans="2:11" ht="22.5" customHeight="1">
      <c r="B25" s="35"/>
      <c r="C25" s="139"/>
      <c r="D25" s="139"/>
      <c r="E25" s="31"/>
      <c r="F25" s="31"/>
      <c r="G25" s="32"/>
      <c r="H25" s="32"/>
      <c r="I25" s="25"/>
      <c r="J25" s="38"/>
      <c r="K25" s="33"/>
    </row>
    <row r="26" spans="2:11" ht="22.5" customHeight="1">
      <c r="B26" s="35"/>
      <c r="C26" s="134"/>
      <c r="D26" s="134"/>
      <c r="E26" s="31"/>
      <c r="F26" s="31"/>
      <c r="G26" s="32"/>
      <c r="H26" s="32"/>
      <c r="I26" s="25"/>
      <c r="J26" s="38"/>
      <c r="K26" s="33"/>
    </row>
    <row r="27" spans="2:11" ht="22.5" customHeight="1">
      <c r="B27" s="33"/>
      <c r="C27" s="141"/>
      <c r="D27" s="141"/>
      <c r="E27" s="34"/>
      <c r="F27" s="34"/>
      <c r="G27" s="34"/>
      <c r="H27" s="34"/>
      <c r="I27" s="34"/>
      <c r="J27" s="38"/>
      <c r="K27" s="33"/>
    </row>
    <row r="28" spans="2:11" ht="21.65" customHeight="1">
      <c r="B28" s="33"/>
      <c r="C28" s="34"/>
      <c r="D28" s="34"/>
      <c r="E28" s="34"/>
      <c r="F28" s="34"/>
      <c r="G28" s="34"/>
      <c r="H28" s="34"/>
      <c r="I28" s="34"/>
      <c r="J28" s="38"/>
      <c r="K28" s="39"/>
    </row>
    <row r="29" spans="2:11" ht="21.65" customHeight="1">
      <c r="B29" s="31"/>
      <c r="C29" s="34"/>
      <c r="D29" s="34"/>
      <c r="E29" s="34"/>
      <c r="F29" s="34"/>
      <c r="G29" s="34"/>
      <c r="H29" s="34"/>
      <c r="I29" s="34"/>
      <c r="J29" s="38"/>
      <c r="K29" s="39"/>
    </row>
    <row r="30" spans="2:11">
      <c r="B30" s="31"/>
      <c r="C30" s="31"/>
      <c r="D30" s="31"/>
      <c r="E30" s="31"/>
      <c r="F30" s="31"/>
      <c r="G30" s="34"/>
      <c r="H30" s="34"/>
      <c r="I30" s="34"/>
      <c r="J30" s="39"/>
      <c r="K30" s="33"/>
    </row>
    <row r="31" spans="2:11">
      <c r="B31" s="33"/>
      <c r="C31" s="32"/>
      <c r="D31" s="32"/>
      <c r="E31" s="34"/>
      <c r="F31" s="34"/>
      <c r="G31" s="34"/>
      <c r="H31" s="34"/>
      <c r="I31" s="34"/>
      <c r="J31" s="34"/>
      <c r="K31" s="33"/>
    </row>
    <row r="32" spans="2:11" ht="23">
      <c r="B32" s="142" t="s">
        <v>122</v>
      </c>
      <c r="C32" s="142"/>
      <c r="D32" s="142"/>
      <c r="E32" s="142"/>
      <c r="F32" s="142"/>
      <c r="G32" s="142"/>
      <c r="H32" s="142"/>
      <c r="I32" s="142"/>
      <c r="J32" s="142"/>
      <c r="K32" s="33"/>
    </row>
    <row r="33" spans="2:11">
      <c r="B33" s="32"/>
      <c r="C33" s="32"/>
      <c r="D33" s="32"/>
      <c r="E33" s="34"/>
      <c r="F33" s="34"/>
      <c r="G33" s="34"/>
      <c r="H33" s="34"/>
      <c r="I33" s="34"/>
      <c r="J33" s="34"/>
      <c r="K33" s="33"/>
    </row>
    <row r="34" spans="2:11" s="41" customFormat="1" ht="29.15" customHeight="1">
      <c r="B34" s="36" t="s">
        <v>0</v>
      </c>
      <c r="C34" s="140" t="s">
        <v>1</v>
      </c>
      <c r="D34" s="140"/>
      <c r="E34" s="140"/>
      <c r="F34" s="140" t="s">
        <v>2</v>
      </c>
      <c r="G34" s="140"/>
      <c r="H34" s="25" t="s">
        <v>3</v>
      </c>
      <c r="I34" s="25" t="s">
        <v>4</v>
      </c>
      <c r="J34" s="25" t="s">
        <v>123</v>
      </c>
      <c r="K34" s="25" t="s">
        <v>124</v>
      </c>
    </row>
    <row r="35" spans="2:11" s="41" customFormat="1" ht="162" customHeight="1">
      <c r="B35" s="42">
        <v>1</v>
      </c>
      <c r="C35" s="137" t="s">
        <v>183</v>
      </c>
      <c r="D35" s="137"/>
      <c r="E35" s="137"/>
      <c r="F35" s="138" t="s">
        <v>7</v>
      </c>
      <c r="G35" s="138"/>
      <c r="H35" s="43" t="s">
        <v>125</v>
      </c>
      <c r="I35" s="44">
        <v>1</v>
      </c>
      <c r="J35" s="45"/>
      <c r="K35" s="42"/>
    </row>
    <row r="36" spans="2:11" s="41" customFormat="1" ht="209.5" customHeight="1">
      <c r="B36" s="42">
        <v>2</v>
      </c>
      <c r="C36" s="137" t="s">
        <v>184</v>
      </c>
      <c r="D36" s="137"/>
      <c r="E36" s="137"/>
      <c r="F36" s="138" t="s">
        <v>9</v>
      </c>
      <c r="G36" s="138"/>
      <c r="H36" s="42" t="s">
        <v>10</v>
      </c>
      <c r="I36" s="42"/>
      <c r="J36" s="45"/>
      <c r="K36" s="42"/>
    </row>
    <row r="37" spans="2:11" s="41" customFormat="1" ht="236.5" customHeight="1">
      <c r="B37" s="42">
        <v>3</v>
      </c>
      <c r="C37" s="137" t="s">
        <v>185</v>
      </c>
      <c r="D37" s="137"/>
      <c r="E37" s="137"/>
      <c r="F37" s="138" t="s">
        <v>11</v>
      </c>
      <c r="G37" s="138"/>
      <c r="H37" s="42" t="s">
        <v>12</v>
      </c>
      <c r="I37" s="42"/>
      <c r="J37" s="45"/>
      <c r="K37" s="42"/>
    </row>
    <row r="38" spans="2:11" s="41" customFormat="1" ht="195" customHeight="1">
      <c r="B38" s="42">
        <v>4</v>
      </c>
      <c r="C38" s="137" t="s">
        <v>186</v>
      </c>
      <c r="D38" s="137"/>
      <c r="E38" s="137"/>
      <c r="F38" s="138" t="s">
        <v>13</v>
      </c>
      <c r="G38" s="138"/>
      <c r="H38" s="42" t="s">
        <v>14</v>
      </c>
      <c r="I38" s="42"/>
      <c r="J38" s="45"/>
      <c r="K38" s="42"/>
    </row>
    <row r="39" spans="2:11" s="41" customFormat="1" ht="88.4" customHeight="1">
      <c r="B39" s="42">
        <v>5</v>
      </c>
      <c r="C39" s="137" t="s">
        <v>187</v>
      </c>
      <c r="D39" s="137"/>
      <c r="E39" s="137"/>
      <c r="F39" s="138" t="s">
        <v>15</v>
      </c>
      <c r="G39" s="138"/>
      <c r="H39" s="42" t="s">
        <v>10</v>
      </c>
      <c r="I39" s="44">
        <v>0</v>
      </c>
      <c r="J39" s="45"/>
      <c r="K39" s="42"/>
    </row>
    <row r="40" spans="2:11" s="41" customFormat="1" ht="272.5" customHeight="1">
      <c r="B40" s="42">
        <v>6</v>
      </c>
      <c r="C40" s="137" t="s">
        <v>188</v>
      </c>
      <c r="D40" s="137"/>
      <c r="E40" s="137"/>
      <c r="F40" s="138" t="s">
        <v>16</v>
      </c>
      <c r="G40" s="138"/>
      <c r="H40" s="43" t="s">
        <v>17</v>
      </c>
      <c r="I40" s="44"/>
      <c r="J40" s="45"/>
      <c r="K40" s="42"/>
    </row>
    <row r="41" spans="2:11" s="41" customFormat="1" ht="192" customHeight="1">
      <c r="B41" s="42">
        <v>7</v>
      </c>
      <c r="C41" s="137" t="s">
        <v>189</v>
      </c>
      <c r="D41" s="137"/>
      <c r="E41" s="137"/>
      <c r="F41" s="138" t="s">
        <v>18</v>
      </c>
      <c r="G41" s="138"/>
      <c r="H41" s="43" t="s">
        <v>19</v>
      </c>
      <c r="I41" s="42"/>
      <c r="J41" s="45"/>
      <c r="K41" s="42"/>
    </row>
    <row r="42" spans="2:11" s="41" customFormat="1" ht="232.75" customHeight="1">
      <c r="B42" s="42">
        <v>8</v>
      </c>
      <c r="C42" s="137" t="s">
        <v>190</v>
      </c>
      <c r="D42" s="137"/>
      <c r="E42" s="137"/>
      <c r="F42" s="138" t="s">
        <v>182</v>
      </c>
      <c r="G42" s="138"/>
      <c r="H42" s="43" t="s">
        <v>21</v>
      </c>
      <c r="I42" s="42"/>
      <c r="J42" s="45"/>
      <c r="K42" s="42"/>
    </row>
    <row r="43" spans="2:11" s="41" customFormat="1" ht="292.5" customHeight="1">
      <c r="B43" s="42">
        <v>9</v>
      </c>
      <c r="C43" s="137" t="s">
        <v>191</v>
      </c>
      <c r="D43" s="137"/>
      <c r="E43" s="137"/>
      <c r="F43" s="138" t="s">
        <v>22</v>
      </c>
      <c r="G43" s="138"/>
      <c r="H43" s="43" t="s">
        <v>23</v>
      </c>
      <c r="I43" s="42"/>
      <c r="J43" s="45"/>
      <c r="K43" s="42"/>
    </row>
    <row r="44" spans="2:11" s="41" customFormat="1" ht="262.64999999999998" customHeight="1">
      <c r="B44" s="42">
        <v>10</v>
      </c>
      <c r="C44" s="137" t="s">
        <v>192</v>
      </c>
      <c r="D44" s="137"/>
      <c r="E44" s="137"/>
      <c r="F44" s="138" t="s">
        <v>24</v>
      </c>
      <c r="G44" s="138"/>
      <c r="H44" s="43" t="s">
        <v>23</v>
      </c>
      <c r="I44" s="42"/>
      <c r="J44" s="45"/>
      <c r="K44" s="42"/>
    </row>
    <row r="45" spans="2:11" s="41" customFormat="1" ht="249" customHeight="1">
      <c r="B45" s="42">
        <v>11</v>
      </c>
      <c r="C45" s="137" t="s">
        <v>193</v>
      </c>
      <c r="D45" s="137"/>
      <c r="E45" s="137"/>
      <c r="F45" s="138" t="s">
        <v>25</v>
      </c>
      <c r="G45" s="138"/>
      <c r="H45" s="43" t="s">
        <v>23</v>
      </c>
      <c r="I45" s="42"/>
      <c r="J45" s="45"/>
      <c r="K45" s="42"/>
    </row>
    <row r="46" spans="2:11" s="41" customFormat="1" ht="145.65" customHeight="1">
      <c r="B46" s="42">
        <v>12</v>
      </c>
      <c r="C46" s="137" t="s">
        <v>194</v>
      </c>
      <c r="D46" s="137"/>
      <c r="E46" s="137"/>
      <c r="F46" s="138" t="s">
        <v>26</v>
      </c>
      <c r="G46" s="138"/>
      <c r="H46" s="43" t="s">
        <v>23</v>
      </c>
      <c r="I46" s="42"/>
      <c r="J46" s="45"/>
      <c r="K46" s="42"/>
    </row>
    <row r="47" spans="2:11" s="41" customFormat="1" ht="282.64999999999998" customHeight="1">
      <c r="B47" s="42">
        <v>13</v>
      </c>
      <c r="C47" s="137" t="s">
        <v>195</v>
      </c>
      <c r="D47" s="137"/>
      <c r="E47" s="137"/>
      <c r="F47" s="138" t="s">
        <v>27</v>
      </c>
      <c r="G47" s="138"/>
      <c r="H47" s="43" t="s">
        <v>23</v>
      </c>
      <c r="I47" s="42"/>
      <c r="J47" s="45"/>
      <c r="K47" s="42"/>
    </row>
    <row r="48" spans="2:11" s="41" customFormat="1" ht="166.75" customHeight="1">
      <c r="B48" s="42">
        <v>14</v>
      </c>
      <c r="C48" s="137" t="s">
        <v>196</v>
      </c>
      <c r="D48" s="137"/>
      <c r="E48" s="137"/>
      <c r="F48" s="138" t="s">
        <v>28</v>
      </c>
      <c r="G48" s="138"/>
      <c r="H48" s="43" t="s">
        <v>23</v>
      </c>
      <c r="I48" s="42"/>
      <c r="J48" s="45"/>
      <c r="K48" s="42"/>
    </row>
    <row r="49" spans="2:11" s="41" customFormat="1" ht="270.64999999999998" customHeight="1">
      <c r="B49" s="42">
        <v>15</v>
      </c>
      <c r="C49" s="137" t="s">
        <v>197</v>
      </c>
      <c r="D49" s="137"/>
      <c r="E49" s="137"/>
      <c r="F49" s="138" t="s">
        <v>29</v>
      </c>
      <c r="G49" s="138"/>
      <c r="H49" s="42" t="s">
        <v>10</v>
      </c>
      <c r="I49" s="42"/>
      <c r="J49" s="45"/>
      <c r="K49" s="42"/>
    </row>
    <row r="50" spans="2:11" s="41" customFormat="1" ht="200.5" customHeight="1">
      <c r="B50" s="42">
        <v>16</v>
      </c>
      <c r="C50" s="137" t="s">
        <v>198</v>
      </c>
      <c r="D50" s="137"/>
      <c r="E50" s="137"/>
      <c r="F50" s="138" t="s">
        <v>30</v>
      </c>
      <c r="G50" s="138"/>
      <c r="H50" s="42"/>
      <c r="I50" s="42"/>
      <c r="J50" s="45"/>
      <c r="K50" s="42"/>
    </row>
    <row r="51" spans="2:11" s="41" customFormat="1" ht="52.75" customHeight="1">
      <c r="B51" s="42">
        <v>17</v>
      </c>
      <c r="C51" s="143" t="s">
        <v>126</v>
      </c>
      <c r="D51" s="143"/>
      <c r="E51" s="143"/>
      <c r="F51" s="138" t="s">
        <v>127</v>
      </c>
      <c r="G51" s="138"/>
      <c r="H51" s="46"/>
      <c r="I51" s="42"/>
      <c r="J51" s="45"/>
      <c r="K51" s="42"/>
    </row>
    <row r="52" spans="2:11" s="41" customFormat="1" ht="87" customHeight="1">
      <c r="B52" s="42">
        <v>18</v>
      </c>
      <c r="C52" s="137" t="s">
        <v>199</v>
      </c>
      <c r="D52" s="137"/>
      <c r="E52" s="137"/>
      <c r="F52" s="138" t="s">
        <v>31</v>
      </c>
      <c r="G52" s="138"/>
      <c r="H52" s="42" t="s">
        <v>10</v>
      </c>
      <c r="I52" s="42"/>
      <c r="J52" s="45"/>
      <c r="K52" s="42"/>
    </row>
    <row r="53" spans="2:11" s="41" customFormat="1" ht="163.4" customHeight="1">
      <c r="B53" s="42">
        <v>19</v>
      </c>
      <c r="C53" s="137" t="s">
        <v>200</v>
      </c>
      <c r="D53" s="137"/>
      <c r="E53" s="137"/>
      <c r="F53" s="138" t="s">
        <v>32</v>
      </c>
      <c r="G53" s="138"/>
      <c r="H53" s="42" t="s">
        <v>10</v>
      </c>
      <c r="I53" s="44"/>
      <c r="J53" s="45"/>
      <c r="K53" s="32"/>
    </row>
    <row r="54" spans="2:11" s="41" customFormat="1" ht="122.4" customHeight="1">
      <c r="B54" s="42">
        <v>20</v>
      </c>
      <c r="C54" s="137" t="s">
        <v>201</v>
      </c>
      <c r="D54" s="137"/>
      <c r="E54" s="137"/>
      <c r="F54" s="138" t="s">
        <v>33</v>
      </c>
      <c r="G54" s="138"/>
      <c r="H54" s="42" t="s">
        <v>10</v>
      </c>
      <c r="I54" s="44">
        <f>+J97</f>
        <v>25</v>
      </c>
      <c r="J54" s="45"/>
      <c r="K54" s="42"/>
    </row>
    <row r="55" spans="2:11" s="41" customFormat="1" ht="103.75" customHeight="1">
      <c r="B55" s="42">
        <v>21</v>
      </c>
      <c r="C55" s="137" t="s">
        <v>202</v>
      </c>
      <c r="D55" s="137"/>
      <c r="E55" s="137"/>
      <c r="F55" s="138" t="s">
        <v>34</v>
      </c>
      <c r="G55" s="138"/>
      <c r="H55" s="42" t="s">
        <v>10</v>
      </c>
      <c r="I55" s="44">
        <f>+J106</f>
        <v>0</v>
      </c>
      <c r="J55" s="45"/>
      <c r="K55" s="42"/>
    </row>
    <row r="56" spans="2:11" s="41" customFormat="1" ht="214.75" customHeight="1">
      <c r="B56" s="42">
        <v>22</v>
      </c>
      <c r="C56" s="137" t="s">
        <v>203</v>
      </c>
      <c r="D56" s="137"/>
      <c r="E56" s="137"/>
      <c r="F56" s="138" t="s">
        <v>35</v>
      </c>
      <c r="G56" s="138"/>
      <c r="H56" s="42" t="s">
        <v>10</v>
      </c>
      <c r="I56" s="44">
        <v>0</v>
      </c>
      <c r="J56" s="45"/>
      <c r="K56" s="42"/>
    </row>
    <row r="57" spans="2:11" s="41" customFormat="1" ht="32.15" customHeight="1">
      <c r="B57" s="42">
        <v>23</v>
      </c>
      <c r="C57" s="143" t="s">
        <v>128</v>
      </c>
      <c r="D57" s="143"/>
      <c r="E57" s="143"/>
      <c r="F57" s="138"/>
      <c r="G57" s="138"/>
      <c r="H57" s="35"/>
      <c r="I57" s="42"/>
      <c r="J57" s="45"/>
      <c r="K57" s="42"/>
    </row>
    <row r="58" spans="2:11" s="41" customFormat="1" ht="64.400000000000006" customHeight="1">
      <c r="B58" s="42">
        <v>24</v>
      </c>
      <c r="C58" s="137" t="s">
        <v>204</v>
      </c>
      <c r="D58" s="137"/>
      <c r="E58" s="137"/>
      <c r="F58" s="138" t="s">
        <v>36</v>
      </c>
      <c r="G58" s="138"/>
      <c r="H58" s="42"/>
      <c r="I58" s="42"/>
      <c r="J58" s="45"/>
      <c r="K58" s="33"/>
    </row>
    <row r="59" spans="2:11" s="41" customFormat="1" ht="102.65" customHeight="1">
      <c r="B59" s="42">
        <v>25</v>
      </c>
      <c r="C59" s="137" t="s">
        <v>205</v>
      </c>
      <c r="D59" s="137"/>
      <c r="E59" s="137"/>
      <c r="F59" s="138" t="s">
        <v>37</v>
      </c>
      <c r="G59" s="138"/>
      <c r="H59" s="43" t="s">
        <v>23</v>
      </c>
      <c r="I59" s="44"/>
      <c r="J59" s="45"/>
      <c r="K59" s="32"/>
    </row>
    <row r="60" spans="2:11" s="41" customFormat="1" ht="216.65" customHeight="1">
      <c r="B60" s="42">
        <v>26</v>
      </c>
      <c r="C60" s="137" t="s">
        <v>206</v>
      </c>
      <c r="D60" s="137"/>
      <c r="E60" s="137"/>
      <c r="F60" s="138" t="s">
        <v>38</v>
      </c>
      <c r="G60" s="138"/>
      <c r="H60" s="43" t="s">
        <v>23</v>
      </c>
      <c r="I60" s="44">
        <v>0</v>
      </c>
      <c r="J60" s="45"/>
      <c r="K60" s="42"/>
    </row>
    <row r="61" spans="2:11" s="41" customFormat="1" ht="180.65" customHeight="1">
      <c r="B61" s="42">
        <v>27</v>
      </c>
      <c r="C61" s="137" t="s">
        <v>207</v>
      </c>
      <c r="D61" s="137"/>
      <c r="E61" s="137"/>
      <c r="F61" s="138" t="s">
        <v>39</v>
      </c>
      <c r="G61" s="138"/>
      <c r="H61" s="43" t="s">
        <v>23</v>
      </c>
      <c r="I61" s="42">
        <v>0</v>
      </c>
      <c r="J61" s="45"/>
      <c r="K61" s="42"/>
    </row>
    <row r="62" spans="2:11" s="41" customFormat="1" ht="153" customHeight="1">
      <c r="B62" s="42">
        <v>28</v>
      </c>
      <c r="C62" s="137" t="s">
        <v>40</v>
      </c>
      <c r="D62" s="137"/>
      <c r="E62" s="137"/>
      <c r="F62" s="138" t="s">
        <v>41</v>
      </c>
      <c r="G62" s="138"/>
      <c r="H62" s="43" t="s">
        <v>10</v>
      </c>
      <c r="I62" s="42"/>
      <c r="J62" s="45"/>
      <c r="K62" s="42"/>
    </row>
    <row r="63" spans="2:11" s="41" customFormat="1" ht="111.65" customHeight="1">
      <c r="B63" s="42">
        <v>29</v>
      </c>
      <c r="C63" s="137" t="s">
        <v>208</v>
      </c>
      <c r="D63" s="137"/>
      <c r="E63" s="137"/>
      <c r="F63" s="138" t="s">
        <v>42</v>
      </c>
      <c r="G63" s="138"/>
      <c r="H63" s="43" t="s">
        <v>10</v>
      </c>
      <c r="I63" s="44"/>
      <c r="J63" s="45"/>
      <c r="K63" s="42"/>
    </row>
    <row r="64" spans="2:11" s="41" customFormat="1" ht="241.75" customHeight="1">
      <c r="B64" s="42">
        <v>30</v>
      </c>
      <c r="C64" s="137" t="s">
        <v>209</v>
      </c>
      <c r="D64" s="137"/>
      <c r="E64" s="137"/>
      <c r="F64" s="138" t="s">
        <v>43</v>
      </c>
      <c r="G64" s="138"/>
      <c r="H64" s="43" t="s">
        <v>23</v>
      </c>
      <c r="I64" s="44"/>
      <c r="J64" s="45"/>
      <c r="K64" s="42"/>
    </row>
    <row r="65" spans="2:11" s="41" customFormat="1" ht="249" customHeight="1">
      <c r="B65" s="42">
        <v>31</v>
      </c>
      <c r="C65" s="137" t="s">
        <v>129</v>
      </c>
      <c r="D65" s="137"/>
      <c r="E65" s="137"/>
      <c r="F65" s="138" t="s">
        <v>44</v>
      </c>
      <c r="G65" s="138"/>
      <c r="H65" s="43" t="s">
        <v>45</v>
      </c>
      <c r="I65" s="44"/>
      <c r="J65" s="45"/>
      <c r="K65" s="42"/>
    </row>
    <row r="66" spans="2:11" s="41" customFormat="1" ht="138" customHeight="1">
      <c r="B66" s="42">
        <v>32</v>
      </c>
      <c r="C66" s="137" t="s">
        <v>210</v>
      </c>
      <c r="D66" s="137"/>
      <c r="E66" s="137"/>
      <c r="F66" s="138" t="s">
        <v>46</v>
      </c>
      <c r="G66" s="138"/>
      <c r="H66" s="43" t="s">
        <v>47</v>
      </c>
      <c r="I66" s="44"/>
      <c r="J66" s="45"/>
      <c r="K66" s="42"/>
    </row>
    <row r="67" spans="2:11" s="41" customFormat="1" ht="166.75" customHeight="1">
      <c r="B67" s="42">
        <v>33</v>
      </c>
      <c r="C67" s="137" t="s">
        <v>211</v>
      </c>
      <c r="D67" s="137"/>
      <c r="E67" s="137"/>
      <c r="F67" s="138" t="s">
        <v>48</v>
      </c>
      <c r="G67" s="138"/>
      <c r="H67" s="43" t="s">
        <v>45</v>
      </c>
      <c r="I67" s="44"/>
      <c r="J67" s="45"/>
      <c r="K67" s="42"/>
    </row>
    <row r="68" spans="2:11" s="41" customFormat="1" ht="165" customHeight="1">
      <c r="B68" s="42">
        <v>34</v>
      </c>
      <c r="C68" s="137" t="s">
        <v>212</v>
      </c>
      <c r="D68" s="137"/>
      <c r="E68" s="137"/>
      <c r="F68" s="138" t="s">
        <v>49</v>
      </c>
      <c r="G68" s="138"/>
      <c r="H68" s="43" t="s">
        <v>21</v>
      </c>
      <c r="I68" s="42"/>
      <c r="J68" s="45"/>
      <c r="K68" s="42"/>
    </row>
    <row r="69" spans="2:11" s="41" customFormat="1" ht="409.5" customHeight="1">
      <c r="B69" s="42">
        <v>35</v>
      </c>
      <c r="C69" s="137" t="s">
        <v>213</v>
      </c>
      <c r="D69" s="137"/>
      <c r="E69" s="137"/>
      <c r="F69" s="138" t="s">
        <v>50</v>
      </c>
      <c r="G69" s="138"/>
      <c r="H69" s="43" t="s">
        <v>17</v>
      </c>
      <c r="I69" s="42"/>
      <c r="J69" s="45"/>
      <c r="K69" s="42"/>
    </row>
    <row r="70" spans="2:11" s="41" customFormat="1" ht="201" customHeight="1">
      <c r="B70" s="42">
        <v>36</v>
      </c>
      <c r="C70" s="137" t="s">
        <v>214</v>
      </c>
      <c r="D70" s="137"/>
      <c r="E70" s="137"/>
      <c r="F70" s="138" t="s">
        <v>51</v>
      </c>
      <c r="G70" s="138"/>
      <c r="H70" s="42" t="s">
        <v>14</v>
      </c>
      <c r="I70" s="42"/>
      <c r="J70" s="45"/>
      <c r="K70" s="42"/>
    </row>
    <row r="71" spans="2:11" s="41" customFormat="1" ht="201" customHeight="1">
      <c r="B71" s="42">
        <v>37</v>
      </c>
      <c r="C71" s="137" t="s">
        <v>215</v>
      </c>
      <c r="D71" s="137"/>
      <c r="E71" s="137"/>
      <c r="F71" s="138" t="s">
        <v>52</v>
      </c>
      <c r="G71" s="138"/>
      <c r="H71" s="42" t="s">
        <v>14</v>
      </c>
      <c r="I71" s="42"/>
      <c r="J71" s="45"/>
      <c r="K71" s="42"/>
    </row>
    <row r="72" spans="2:11" s="41" customFormat="1" ht="141" customHeight="1">
      <c r="B72" s="42">
        <v>38</v>
      </c>
      <c r="C72" s="137" t="s">
        <v>53</v>
      </c>
      <c r="D72" s="137"/>
      <c r="E72" s="137"/>
      <c r="F72" s="144" t="s">
        <v>54</v>
      </c>
      <c r="G72" s="144"/>
      <c r="H72" s="42" t="s">
        <v>14</v>
      </c>
      <c r="I72" s="39"/>
      <c r="J72" s="45"/>
      <c r="K72" s="42"/>
    </row>
    <row r="73" spans="2:11" s="41" customFormat="1" ht="228.65" customHeight="1">
      <c r="B73" s="42">
        <v>39</v>
      </c>
      <c r="C73" s="137" t="s">
        <v>55</v>
      </c>
      <c r="D73" s="137"/>
      <c r="E73" s="137"/>
      <c r="F73" s="144" t="s">
        <v>56</v>
      </c>
      <c r="G73" s="144"/>
      <c r="H73" s="42" t="s">
        <v>14</v>
      </c>
      <c r="I73" s="39"/>
      <c r="J73" s="45"/>
      <c r="K73" s="42"/>
    </row>
    <row r="74" spans="2:11" s="41" customFormat="1" ht="228.65" customHeight="1">
      <c r="B74" s="42">
        <v>40</v>
      </c>
      <c r="C74" s="145" t="s">
        <v>130</v>
      </c>
      <c r="D74" s="145"/>
      <c r="E74" s="145"/>
      <c r="F74" s="144" t="s">
        <v>58</v>
      </c>
      <c r="G74" s="144"/>
      <c r="H74" s="42" t="s">
        <v>59</v>
      </c>
      <c r="I74" s="39"/>
      <c r="J74" s="45"/>
      <c r="K74" s="42"/>
    </row>
    <row r="75" spans="2:11" s="41" customFormat="1" ht="228.65" customHeight="1">
      <c r="B75" s="42">
        <v>41</v>
      </c>
      <c r="C75" s="137" t="s">
        <v>60</v>
      </c>
      <c r="D75" s="137"/>
      <c r="E75" s="137"/>
      <c r="F75" s="138" t="s">
        <v>61</v>
      </c>
      <c r="G75" s="138"/>
      <c r="H75" s="32" t="s">
        <v>62</v>
      </c>
      <c r="I75" s="42"/>
      <c r="J75" s="45"/>
      <c r="K75" s="42"/>
    </row>
    <row r="76" spans="2:11" s="41" customFormat="1" ht="201" customHeight="1">
      <c r="B76" s="42">
        <v>42</v>
      </c>
      <c r="C76" s="145" t="s">
        <v>63</v>
      </c>
      <c r="D76" s="145"/>
      <c r="E76" s="145"/>
      <c r="F76" s="138" t="s">
        <v>64</v>
      </c>
      <c r="G76" s="138"/>
      <c r="H76" s="32" t="s">
        <v>62</v>
      </c>
      <c r="I76" s="42"/>
      <c r="J76" s="45"/>
      <c r="K76" s="42"/>
    </row>
    <row r="77" spans="2:11" s="41" customFormat="1" ht="145.65" customHeight="1">
      <c r="B77" s="42">
        <v>43</v>
      </c>
      <c r="C77" s="137" t="s">
        <v>131</v>
      </c>
      <c r="D77" s="137"/>
      <c r="E77" s="137"/>
      <c r="F77" s="138" t="s">
        <v>64</v>
      </c>
      <c r="G77" s="138"/>
      <c r="H77" s="32" t="s">
        <v>23</v>
      </c>
      <c r="I77" s="42"/>
      <c r="J77" s="45"/>
      <c r="K77" s="42"/>
    </row>
    <row r="78" spans="2:11" s="41" customFormat="1" ht="161.5" customHeight="1">
      <c r="B78" s="42">
        <v>44</v>
      </c>
      <c r="C78" s="137" t="s">
        <v>132</v>
      </c>
      <c r="D78" s="137"/>
      <c r="E78" s="137"/>
      <c r="F78" s="138" t="s">
        <v>67</v>
      </c>
      <c r="G78" s="138"/>
      <c r="H78" s="32" t="s">
        <v>14</v>
      </c>
      <c r="I78" s="42"/>
      <c r="J78" s="45"/>
      <c r="K78" s="42"/>
    </row>
    <row r="79" spans="2:11" s="41" customFormat="1" ht="161.5" customHeight="1">
      <c r="B79" s="42">
        <v>45</v>
      </c>
      <c r="C79" s="137" t="s">
        <v>72</v>
      </c>
      <c r="D79" s="137"/>
      <c r="E79" s="137"/>
      <c r="F79" s="138" t="s">
        <v>73</v>
      </c>
      <c r="G79" s="138"/>
      <c r="H79" s="32" t="s">
        <v>68</v>
      </c>
      <c r="I79" s="44">
        <f>+J111</f>
        <v>0</v>
      </c>
      <c r="J79" s="45"/>
      <c r="K79" s="42"/>
    </row>
    <row r="80" spans="2:11" s="41" customFormat="1" ht="136.4" customHeight="1">
      <c r="B80" s="42">
        <v>46</v>
      </c>
      <c r="C80" s="137" t="s">
        <v>133</v>
      </c>
      <c r="D80" s="137"/>
      <c r="E80" s="137"/>
      <c r="F80" s="138" t="s">
        <v>93</v>
      </c>
      <c r="G80" s="138"/>
      <c r="H80" s="32" t="s">
        <v>14</v>
      </c>
      <c r="I80" s="44">
        <f>+J103</f>
        <v>0</v>
      </c>
      <c r="J80" s="45"/>
      <c r="K80" s="42"/>
    </row>
    <row r="81" spans="2:11" s="41" customFormat="1" ht="168" customHeight="1">
      <c r="B81" s="42">
        <v>47</v>
      </c>
      <c r="C81" s="137" t="s">
        <v>76</v>
      </c>
      <c r="D81" s="137"/>
      <c r="E81" s="137"/>
      <c r="F81" s="138" t="s">
        <v>77</v>
      </c>
      <c r="G81" s="138"/>
      <c r="H81" s="32" t="s">
        <v>59</v>
      </c>
      <c r="I81" s="44"/>
      <c r="J81" s="45"/>
      <c r="K81" s="42">
        <v>0</v>
      </c>
    </row>
    <row r="82" spans="2:11" s="41" customFormat="1" ht="176.4" customHeight="1">
      <c r="B82" s="42">
        <v>48</v>
      </c>
      <c r="C82" s="137" t="s">
        <v>134</v>
      </c>
      <c r="D82" s="137"/>
      <c r="E82" s="137"/>
      <c r="F82" s="146" t="s">
        <v>70</v>
      </c>
      <c r="G82" s="147"/>
      <c r="H82" s="31" t="s">
        <v>135</v>
      </c>
      <c r="I82" s="47"/>
      <c r="J82" s="47"/>
      <c r="K82" s="47"/>
    </row>
    <row r="83" spans="2:11" s="41" customFormat="1" ht="162.65" customHeight="1">
      <c r="B83" s="42">
        <v>49</v>
      </c>
      <c r="C83" s="145" t="s">
        <v>74</v>
      </c>
      <c r="D83" s="145"/>
      <c r="E83" s="145"/>
      <c r="F83" s="146" t="s">
        <v>136</v>
      </c>
      <c r="G83" s="147"/>
      <c r="H83" s="31" t="s">
        <v>12</v>
      </c>
      <c r="I83" s="31"/>
      <c r="J83" s="31"/>
      <c r="K83" s="31"/>
    </row>
    <row r="84" spans="2:11" s="41" customFormat="1" ht="196.4" customHeight="1">
      <c r="B84" s="42">
        <v>50</v>
      </c>
      <c r="C84" s="145" t="s">
        <v>82</v>
      </c>
      <c r="D84" s="145"/>
      <c r="E84" s="145"/>
      <c r="F84" s="146" t="s">
        <v>95</v>
      </c>
      <c r="G84" s="147"/>
      <c r="H84" s="31" t="s">
        <v>135</v>
      </c>
      <c r="I84" s="31"/>
      <c r="J84" s="31"/>
      <c r="K84" s="31"/>
    </row>
    <row r="85" spans="2:11" s="41" customFormat="1" ht="23">
      <c r="B85" s="149" t="s">
        <v>137</v>
      </c>
      <c r="C85" s="150"/>
      <c r="D85" s="151"/>
      <c r="E85" s="48" t="s">
        <v>138</v>
      </c>
      <c r="F85" s="48"/>
      <c r="G85" s="48" t="s">
        <v>139</v>
      </c>
      <c r="H85" s="48" t="s">
        <v>140</v>
      </c>
      <c r="I85" s="46" t="s">
        <v>141</v>
      </c>
      <c r="J85" s="48" t="s">
        <v>4</v>
      </c>
      <c r="K85" s="48" t="s">
        <v>3</v>
      </c>
    </row>
    <row r="86" spans="2:11" s="41" customFormat="1" ht="23">
      <c r="B86" s="46"/>
      <c r="C86" s="46"/>
      <c r="D86" s="46"/>
      <c r="E86" s="48"/>
      <c r="F86" s="48"/>
      <c r="G86" s="48"/>
      <c r="H86" s="48"/>
      <c r="I86" s="46"/>
      <c r="J86" s="48"/>
      <c r="K86" s="48"/>
    </row>
    <row r="87" spans="2:11" s="41" customFormat="1" ht="14.4" customHeight="1">
      <c r="B87" s="49"/>
      <c r="C87" s="46"/>
      <c r="D87" s="46"/>
      <c r="E87" s="48"/>
      <c r="F87" s="48"/>
      <c r="G87" s="48"/>
      <c r="H87" s="48"/>
      <c r="I87" s="46"/>
      <c r="J87" s="48"/>
      <c r="K87" s="48"/>
    </row>
    <row r="88" spans="2:11" s="41" customFormat="1" ht="23">
      <c r="B88" s="143" t="s">
        <v>142</v>
      </c>
      <c r="C88" s="143"/>
      <c r="D88" s="143"/>
      <c r="E88" s="143"/>
      <c r="F88" s="50"/>
      <c r="G88" s="50"/>
      <c r="H88" s="50"/>
      <c r="I88" s="43"/>
      <c r="J88" s="49"/>
      <c r="K88" s="48"/>
    </row>
    <row r="89" spans="2:11" s="41" customFormat="1" ht="23">
      <c r="B89" s="148" t="s">
        <v>120</v>
      </c>
      <c r="C89" s="148"/>
      <c r="D89" s="148"/>
      <c r="E89" s="46">
        <v>0</v>
      </c>
      <c r="F89" s="50"/>
      <c r="G89" s="43"/>
      <c r="H89" s="43"/>
      <c r="I89" s="51"/>
      <c r="J89" s="52">
        <f>I89*H89*G89*E89</f>
        <v>0</v>
      </c>
      <c r="K89" s="48"/>
    </row>
    <row r="90" spans="2:11" s="41" customFormat="1" ht="23">
      <c r="B90" s="152" t="s">
        <v>143</v>
      </c>
      <c r="C90" s="152"/>
      <c r="D90" s="152"/>
      <c r="E90" s="40"/>
      <c r="F90" s="50"/>
      <c r="G90" s="50"/>
      <c r="H90" s="50"/>
      <c r="I90" s="51"/>
      <c r="J90" s="52">
        <f>SUM(J89:J89)</f>
        <v>0</v>
      </c>
      <c r="K90" s="43" t="s">
        <v>17</v>
      </c>
    </row>
    <row r="91" spans="2:11" s="41" customFormat="1" ht="23">
      <c r="B91" s="43"/>
      <c r="C91" s="53"/>
      <c r="D91" s="43"/>
      <c r="E91" s="40"/>
      <c r="F91" s="50"/>
      <c r="G91" s="50"/>
      <c r="H91" s="50"/>
      <c r="I91" s="51"/>
      <c r="J91" s="43"/>
      <c r="K91" s="43"/>
    </row>
    <row r="92" spans="2:11" s="41" customFormat="1">
      <c r="B92" s="33"/>
      <c r="C92" s="32"/>
      <c r="D92" s="32"/>
      <c r="E92" s="34"/>
      <c r="F92" s="34"/>
      <c r="G92" s="34"/>
      <c r="H92" s="34"/>
      <c r="I92" s="32"/>
      <c r="J92" s="34"/>
      <c r="K92" s="33"/>
    </row>
    <row r="93" spans="2:11" s="41" customFormat="1">
      <c r="B93" s="155" t="s">
        <v>401</v>
      </c>
      <c r="C93" s="155"/>
      <c r="D93" s="155"/>
      <c r="E93" s="54"/>
      <c r="F93" s="54"/>
      <c r="G93" s="34"/>
      <c r="H93" s="34"/>
      <c r="I93" s="32"/>
      <c r="J93" s="34"/>
      <c r="K93" s="33"/>
    </row>
    <row r="94" spans="2:11" s="41" customFormat="1">
      <c r="B94" s="154" t="s">
        <v>144</v>
      </c>
      <c r="C94" s="154"/>
      <c r="D94" s="154"/>
      <c r="E94" s="55"/>
      <c r="F94" s="55"/>
      <c r="G94" s="34"/>
      <c r="H94" s="34"/>
      <c r="I94" s="32"/>
      <c r="J94" s="56">
        <f>+J21</f>
        <v>25</v>
      </c>
      <c r="K94" s="33"/>
    </row>
    <row r="95" spans="2:11" s="41" customFormat="1">
      <c r="B95" s="154" t="s">
        <v>145</v>
      </c>
      <c r="C95" s="154"/>
      <c r="D95" s="154"/>
      <c r="E95" s="55"/>
      <c r="F95" s="55"/>
      <c r="G95" s="34"/>
      <c r="H95" s="34"/>
      <c r="I95" s="32"/>
      <c r="J95" s="56">
        <v>0</v>
      </c>
      <c r="K95" s="33"/>
    </row>
    <row r="96" spans="2:11" s="41" customFormat="1">
      <c r="B96" s="153" t="s">
        <v>143</v>
      </c>
      <c r="C96" s="153"/>
      <c r="D96" s="153"/>
      <c r="E96" s="55"/>
      <c r="F96" s="55"/>
      <c r="G96" s="34"/>
      <c r="H96" s="34"/>
      <c r="I96" s="32"/>
      <c r="J96" s="56">
        <f>SUM(J94:J95)</f>
        <v>25</v>
      </c>
      <c r="K96" s="32"/>
    </row>
    <row r="97" spans="1:30" s="41" customFormat="1">
      <c r="B97" s="153" t="s">
        <v>143</v>
      </c>
      <c r="C97" s="153"/>
      <c r="D97" s="153"/>
      <c r="E97" s="55"/>
      <c r="F97" s="55"/>
      <c r="G97" s="34"/>
      <c r="H97" s="34"/>
      <c r="I97" s="32"/>
      <c r="J97" s="56">
        <f>ROUND(J96,0)</f>
        <v>25</v>
      </c>
      <c r="K97" s="32" t="s">
        <v>10</v>
      </c>
    </row>
    <row r="98" spans="1:30" s="41" customFormat="1">
      <c r="B98" s="155"/>
      <c r="C98" s="155"/>
      <c r="D98" s="155"/>
      <c r="E98" s="24"/>
      <c r="F98" s="34"/>
      <c r="G98" s="34"/>
      <c r="H98" s="34"/>
      <c r="I98" s="39"/>
      <c r="J98" s="32"/>
      <c r="K98" s="32"/>
    </row>
    <row r="99" spans="1:30" s="41" customFormat="1">
      <c r="B99" s="155" t="s">
        <v>309</v>
      </c>
      <c r="C99" s="155"/>
      <c r="D99" s="155"/>
      <c r="E99" s="54"/>
      <c r="F99" s="54"/>
      <c r="G99" s="34"/>
      <c r="H99" s="34"/>
      <c r="I99" s="32"/>
      <c r="J99" s="34"/>
      <c r="K99" s="33"/>
    </row>
    <row r="100" spans="1:30" s="41" customFormat="1">
      <c r="B100" s="154" t="s">
        <v>144</v>
      </c>
      <c r="C100" s="154"/>
      <c r="D100" s="154"/>
      <c r="E100" s="55"/>
      <c r="F100" s="55"/>
      <c r="G100" s="34"/>
      <c r="H100" s="34"/>
      <c r="I100" s="32"/>
      <c r="J100" s="56">
        <f>+J22</f>
        <v>0</v>
      </c>
      <c r="K100" s="33"/>
    </row>
    <row r="101" spans="1:30" s="41" customFormat="1">
      <c r="B101" s="154" t="s">
        <v>145</v>
      </c>
      <c r="C101" s="154"/>
      <c r="D101" s="154"/>
      <c r="E101" s="55"/>
      <c r="F101" s="55"/>
      <c r="G101" s="34"/>
      <c r="H101" s="34"/>
      <c r="I101" s="32"/>
      <c r="J101" s="56">
        <f>+J100*0.1</f>
        <v>0</v>
      </c>
      <c r="K101" s="33"/>
    </row>
    <row r="102" spans="1:30" s="41" customFormat="1">
      <c r="B102" s="153" t="s">
        <v>143</v>
      </c>
      <c r="C102" s="153"/>
      <c r="D102" s="153"/>
      <c r="E102" s="55"/>
      <c r="F102" s="55"/>
      <c r="G102" s="34"/>
      <c r="H102" s="34"/>
      <c r="I102" s="32"/>
      <c r="J102" s="56">
        <f>SUM(J100:J101)</f>
        <v>0</v>
      </c>
      <c r="K102" s="32"/>
    </row>
    <row r="103" spans="1:30" s="41" customFormat="1">
      <c r="B103" s="153" t="s">
        <v>143</v>
      </c>
      <c r="C103" s="153"/>
      <c r="D103" s="153"/>
      <c r="E103" s="55"/>
      <c r="F103" s="55"/>
      <c r="G103" s="34"/>
      <c r="H103" s="34"/>
      <c r="I103" s="32"/>
      <c r="J103" s="56">
        <f>ROUND(J102,0)</f>
        <v>0</v>
      </c>
      <c r="K103" s="32" t="s">
        <v>21</v>
      </c>
    </row>
    <row r="104" spans="1:30" s="41" customFormat="1">
      <c r="B104" s="154"/>
      <c r="C104" s="154"/>
      <c r="D104" s="154"/>
      <c r="E104" s="24"/>
      <c r="F104" s="24"/>
      <c r="G104" s="34"/>
      <c r="H104" s="34"/>
      <c r="I104" s="32"/>
      <c r="J104" s="56"/>
    </row>
    <row r="105" spans="1:30" s="41" customFormat="1">
      <c r="B105" s="154"/>
      <c r="C105" s="154"/>
      <c r="D105" s="154"/>
      <c r="E105" s="24"/>
      <c r="F105" s="24"/>
      <c r="G105" s="141"/>
      <c r="H105" s="141"/>
      <c r="I105" s="141"/>
      <c r="J105" s="56"/>
      <c r="K105" s="33"/>
    </row>
    <row r="106" spans="1:30" s="41" customFormat="1">
      <c r="B106" s="154"/>
      <c r="C106" s="154"/>
      <c r="D106" s="154"/>
      <c r="E106" s="54"/>
      <c r="F106" s="54"/>
      <c r="G106" s="54"/>
      <c r="H106" s="34"/>
      <c r="I106" s="32"/>
      <c r="J106" s="56"/>
      <c r="K106" s="33"/>
    </row>
    <row r="107" spans="1:30">
      <c r="B107" s="33"/>
      <c r="C107" s="32"/>
      <c r="D107" s="32"/>
      <c r="E107" s="34"/>
      <c r="F107" s="34"/>
      <c r="G107" s="34"/>
      <c r="H107" s="34"/>
      <c r="I107" s="32"/>
      <c r="J107" s="34"/>
      <c r="K107" s="34"/>
    </row>
    <row r="108" spans="1:30">
      <c r="B108" s="155"/>
      <c r="C108" s="155"/>
      <c r="D108" s="155"/>
      <c r="E108" s="24"/>
      <c r="F108" s="24"/>
      <c r="G108" s="34"/>
      <c r="H108" s="34"/>
      <c r="I108" s="32"/>
      <c r="J108" s="34"/>
      <c r="K108" s="34"/>
    </row>
    <row r="109" spans="1:30">
      <c r="B109" s="154"/>
      <c r="C109" s="154"/>
      <c r="D109" s="154"/>
      <c r="E109" s="24"/>
      <c r="F109" s="24"/>
      <c r="G109" s="141"/>
      <c r="H109" s="141"/>
      <c r="I109" s="141"/>
      <c r="J109" s="56"/>
      <c r="K109" s="32"/>
    </row>
    <row r="110" spans="1:30" s="34" customFormat="1">
      <c r="A110" s="58"/>
      <c r="B110" s="33"/>
      <c r="C110" s="32"/>
      <c r="D110" s="32"/>
      <c r="I110" s="32"/>
      <c r="J110" s="56"/>
      <c r="L110" s="23"/>
      <c r="M110" s="23"/>
      <c r="N110" s="23"/>
      <c r="O110" s="23"/>
      <c r="P110" s="23"/>
      <c r="Q110" s="23"/>
      <c r="R110" s="23"/>
      <c r="S110" s="23"/>
      <c r="T110" s="23"/>
      <c r="U110" s="23"/>
      <c r="V110" s="23"/>
      <c r="W110" s="23"/>
      <c r="X110" s="23"/>
      <c r="Y110" s="23"/>
      <c r="Z110" s="23"/>
      <c r="AA110" s="23"/>
      <c r="AB110" s="23"/>
      <c r="AC110" s="23"/>
      <c r="AD110" s="23"/>
    </row>
    <row r="111" spans="1:30" s="34" customFormat="1">
      <c r="A111" s="58"/>
      <c r="B111" s="33"/>
      <c r="C111" s="32"/>
      <c r="D111" s="32"/>
      <c r="I111" s="32"/>
      <c r="J111" s="56"/>
      <c r="K111" s="32"/>
      <c r="L111" s="23"/>
      <c r="M111" s="23"/>
      <c r="N111" s="23"/>
      <c r="O111" s="23"/>
      <c r="P111" s="23"/>
      <c r="Q111" s="23"/>
      <c r="R111" s="23"/>
      <c r="S111" s="23"/>
      <c r="T111" s="23"/>
      <c r="U111" s="23"/>
      <c r="V111" s="23"/>
      <c r="W111" s="23"/>
      <c r="X111" s="23"/>
      <c r="Y111" s="23"/>
      <c r="Z111" s="23"/>
      <c r="AA111" s="23"/>
      <c r="AB111" s="23"/>
      <c r="AC111" s="23"/>
      <c r="AD111" s="23"/>
    </row>
    <row r="112" spans="1:30">
      <c r="J112" s="56"/>
    </row>
  </sheetData>
  <mergeCells count="137">
    <mergeCell ref="B109:D109"/>
    <mergeCell ref="G109:I109"/>
    <mergeCell ref="B103:D103"/>
    <mergeCell ref="B104:D104"/>
    <mergeCell ref="B105:D105"/>
    <mergeCell ref="G105:I105"/>
    <mergeCell ref="B106:D106"/>
    <mergeCell ref="B108:D108"/>
    <mergeCell ref="B97:D97"/>
    <mergeCell ref="B98:D98"/>
    <mergeCell ref="B99:D99"/>
    <mergeCell ref="B100:D100"/>
    <mergeCell ref="B101:D101"/>
    <mergeCell ref="B102:D102"/>
    <mergeCell ref="B89:D89"/>
    <mergeCell ref="B90:D90"/>
    <mergeCell ref="B93:D93"/>
    <mergeCell ref="B94:D94"/>
    <mergeCell ref="B95:D95"/>
    <mergeCell ref="B96:D96"/>
    <mergeCell ref="C83:E83"/>
    <mergeCell ref="F83:G83"/>
    <mergeCell ref="C84:E84"/>
    <mergeCell ref="F84:G84"/>
    <mergeCell ref="B85:D85"/>
    <mergeCell ref="B88:E88"/>
    <mergeCell ref="C80:E80"/>
    <mergeCell ref="F80:G80"/>
    <mergeCell ref="C81:E81"/>
    <mergeCell ref="F81:G81"/>
    <mergeCell ref="C82:E82"/>
    <mergeCell ref="F82:G82"/>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8:E38"/>
    <mergeCell ref="F38:G38"/>
    <mergeCell ref="C39:E39"/>
    <mergeCell ref="F39:G39"/>
    <mergeCell ref="C40:E40"/>
    <mergeCell ref="F40:G40"/>
    <mergeCell ref="C35:E35"/>
    <mergeCell ref="F35:G35"/>
    <mergeCell ref="C36:E36"/>
    <mergeCell ref="F36:G36"/>
    <mergeCell ref="C37:E37"/>
    <mergeCell ref="F37:G37"/>
    <mergeCell ref="B15:K15"/>
    <mergeCell ref="C25:D25"/>
    <mergeCell ref="C26:D26"/>
    <mergeCell ref="C27:D27"/>
    <mergeCell ref="B32:J32"/>
    <mergeCell ref="C34:E34"/>
    <mergeCell ref="F34:G34"/>
    <mergeCell ref="E9:K9"/>
    <mergeCell ref="B13:B14"/>
    <mergeCell ref="C13:C14"/>
    <mergeCell ref="D13:D14"/>
    <mergeCell ref="E13:E14"/>
    <mergeCell ref="G13:I13"/>
    <mergeCell ref="J13:J14"/>
    <mergeCell ref="K13:K14"/>
  </mergeCells>
  <pageMargins left="0.7" right="0.7" top="0.75" bottom="0.75" header="0.3" footer="0.3"/>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A0141D-6B78-4B6B-A2BF-7613E84CFC4D}">
  <sheetPr>
    <tabColor rgb="FFFFFF00"/>
  </sheetPr>
  <dimension ref="A2:AD111"/>
  <sheetViews>
    <sheetView topLeftCell="A84" zoomScale="65" workbookViewId="0">
      <selection activeCell="J100" sqref="J100"/>
    </sheetView>
  </sheetViews>
  <sheetFormatPr defaultColWidth="8.90625" defaultRowHeight="21.5"/>
  <cols>
    <col min="1" max="1" width="8.90625" style="23"/>
    <col min="2" max="2" width="29.90625" style="22" customWidth="1"/>
    <col min="3" max="3" width="21.90625" style="21" customWidth="1"/>
    <col min="4" max="4" width="23.453125" style="21" customWidth="1"/>
    <col min="5" max="5" width="47.08984375" style="23" customWidth="1"/>
    <col min="6" max="6" width="14.90625" style="23" customWidth="1"/>
    <col min="7" max="7" width="12.90625" style="23" customWidth="1"/>
    <col min="8" max="8" width="13.54296875" style="23" customWidth="1"/>
    <col min="9" max="9" width="14.90625" style="23" customWidth="1"/>
    <col min="10" max="10" width="19.90625" style="23" customWidth="1"/>
    <col min="11" max="11" width="35" style="22" customWidth="1"/>
    <col min="12" max="16384" width="8.90625" style="23"/>
  </cols>
  <sheetData>
    <row r="2" spans="2:11" ht="42" customHeight="1">
      <c r="B2" s="24" t="s">
        <v>99</v>
      </c>
      <c r="C2" s="36" t="s">
        <v>251</v>
      </c>
    </row>
    <row r="3" spans="2:11" ht="21" customHeight="1">
      <c r="B3" s="24" t="s">
        <v>100</v>
      </c>
      <c r="C3" s="25"/>
      <c r="E3" s="23" t="s">
        <v>388</v>
      </c>
      <c r="F3" s="23">
        <f>3*30</f>
        <v>90</v>
      </c>
    </row>
    <row r="4" spans="2:11" ht="21" customHeight="1">
      <c r="B4" s="24" t="s">
        <v>101</v>
      </c>
      <c r="C4" s="32" t="s">
        <v>389</v>
      </c>
      <c r="E4" s="23" t="s">
        <v>334</v>
      </c>
    </row>
    <row r="5" spans="2:11" ht="21" customHeight="1">
      <c r="B5" s="24" t="s">
        <v>102</v>
      </c>
      <c r="C5" s="25" t="s">
        <v>390</v>
      </c>
    </row>
    <row r="6" spans="2:11" ht="21" customHeight="1">
      <c r="B6" s="24" t="s">
        <v>103</v>
      </c>
      <c r="C6" s="25"/>
    </row>
    <row r="7" spans="2:11" ht="21" customHeight="1">
      <c r="B7" s="24" t="s">
        <v>104</v>
      </c>
      <c r="C7" s="25">
        <v>1</v>
      </c>
    </row>
    <row r="8" spans="2:11" ht="21" customHeight="1">
      <c r="B8" s="24" t="s">
        <v>105</v>
      </c>
      <c r="C8" s="25" t="s">
        <v>302</v>
      </c>
    </row>
    <row r="9" spans="2:11" ht="41.4" customHeight="1">
      <c r="B9" s="26" t="s">
        <v>106</v>
      </c>
      <c r="C9" s="25">
        <f>C7+1</f>
        <v>2</v>
      </c>
      <c r="E9" s="135"/>
      <c r="F9" s="135"/>
      <c r="G9" s="135"/>
      <c r="H9" s="135"/>
      <c r="I9" s="135"/>
      <c r="J9" s="135"/>
      <c r="K9" s="135"/>
    </row>
    <row r="10" spans="2:11" ht="21" customHeight="1">
      <c r="B10" s="24" t="s">
        <v>107</v>
      </c>
      <c r="C10" s="25" t="s">
        <v>217</v>
      </c>
      <c r="J10" s="27"/>
    </row>
    <row r="11" spans="2:11" ht="21" customHeight="1">
      <c r="B11" s="24" t="s">
        <v>108</v>
      </c>
      <c r="C11" s="25" t="s">
        <v>218</v>
      </c>
    </row>
    <row r="12" spans="2:11">
      <c r="B12" s="28"/>
      <c r="C12" s="29"/>
    </row>
    <row r="13" spans="2:11" ht="15" customHeight="1">
      <c r="B13" s="136" t="s">
        <v>109</v>
      </c>
      <c r="C13" s="136" t="s">
        <v>110</v>
      </c>
      <c r="D13" s="136" t="s">
        <v>111</v>
      </c>
      <c r="E13" s="136" t="s">
        <v>112</v>
      </c>
      <c r="F13" s="30"/>
      <c r="G13" s="136" t="s">
        <v>113</v>
      </c>
      <c r="H13" s="136"/>
      <c r="I13" s="136"/>
      <c r="J13" s="136" t="s">
        <v>114</v>
      </c>
      <c r="K13" s="136" t="s">
        <v>115</v>
      </c>
    </row>
    <row r="14" spans="2:11" ht="15" customHeight="1">
      <c r="B14" s="136"/>
      <c r="C14" s="136"/>
      <c r="D14" s="136"/>
      <c r="E14" s="136"/>
      <c r="F14" s="30" t="s">
        <v>116</v>
      </c>
      <c r="G14" s="30" t="s">
        <v>117</v>
      </c>
      <c r="H14" s="30" t="s">
        <v>118</v>
      </c>
      <c r="I14" s="30" t="s">
        <v>119</v>
      </c>
      <c r="J14" s="136"/>
      <c r="K14" s="136"/>
    </row>
    <row r="15" spans="2:11" ht="18.649999999999999" customHeight="1">
      <c r="B15" s="132" t="s">
        <v>120</v>
      </c>
      <c r="C15" s="132"/>
      <c r="D15" s="132"/>
      <c r="E15" s="132"/>
      <c r="F15" s="132"/>
      <c r="G15" s="132"/>
      <c r="H15" s="132"/>
      <c r="I15" s="132"/>
      <c r="J15" s="132"/>
      <c r="K15" s="132"/>
    </row>
    <row r="16" spans="2:11">
      <c r="B16" s="31" t="s">
        <v>316</v>
      </c>
      <c r="C16" s="32" t="s">
        <v>245</v>
      </c>
      <c r="D16" s="32" t="s">
        <v>394</v>
      </c>
      <c r="E16" s="32"/>
      <c r="F16" s="32">
        <v>2</v>
      </c>
      <c r="G16" s="32">
        <v>12.5</v>
      </c>
      <c r="H16" s="32">
        <v>3.5</v>
      </c>
      <c r="I16" s="33"/>
      <c r="J16" s="32">
        <f>G16*F16*H16</f>
        <v>87.5</v>
      </c>
      <c r="K16" s="32" t="s">
        <v>262</v>
      </c>
    </row>
    <row r="17" spans="2:11">
      <c r="B17" s="31" t="s">
        <v>391</v>
      </c>
      <c r="C17" s="31" t="s">
        <v>395</v>
      </c>
      <c r="D17" s="31" t="s">
        <v>228</v>
      </c>
      <c r="E17" s="32"/>
      <c r="F17" s="31">
        <v>2</v>
      </c>
      <c r="G17" s="31">
        <v>12.5</v>
      </c>
      <c r="H17" s="31"/>
      <c r="I17" s="31"/>
      <c r="J17" s="31">
        <f>+F17*G17</f>
        <v>25</v>
      </c>
      <c r="K17" s="32" t="s">
        <v>262</v>
      </c>
    </row>
    <row r="18" spans="2:11">
      <c r="B18" s="31" t="s">
        <v>396</v>
      </c>
      <c r="C18" s="31" t="s">
        <v>397</v>
      </c>
      <c r="D18" s="31" t="s">
        <v>398</v>
      </c>
      <c r="E18" s="31"/>
      <c r="F18" s="31">
        <v>40</v>
      </c>
      <c r="G18" s="31"/>
      <c r="H18" s="31"/>
      <c r="I18" s="91"/>
      <c r="J18" s="31">
        <v>40</v>
      </c>
      <c r="K18" s="31" t="s">
        <v>399</v>
      </c>
    </row>
    <row r="19" spans="2:11" ht="22.5" customHeight="1">
      <c r="B19" s="31" t="s">
        <v>396</v>
      </c>
      <c r="C19" s="31" t="s">
        <v>397</v>
      </c>
      <c r="D19" s="31" t="s">
        <v>398</v>
      </c>
      <c r="E19" s="32"/>
      <c r="F19" s="32">
        <v>5</v>
      </c>
      <c r="G19" s="32"/>
      <c r="H19" s="32"/>
      <c r="I19" s="32"/>
      <c r="J19" s="31">
        <v>5</v>
      </c>
      <c r="K19" s="31" t="s">
        <v>341</v>
      </c>
    </row>
    <row r="20" spans="2:11" ht="22.5" customHeight="1">
      <c r="B20" s="33"/>
      <c r="C20" s="32"/>
      <c r="D20" s="32"/>
      <c r="E20" s="34"/>
      <c r="F20" s="34"/>
      <c r="G20" s="34"/>
      <c r="H20" s="34"/>
      <c r="I20" s="34"/>
      <c r="J20" s="34"/>
      <c r="K20" s="33"/>
    </row>
    <row r="21" spans="2:11" ht="22.5" customHeight="1">
      <c r="B21" s="35" t="s">
        <v>121</v>
      </c>
      <c r="C21" s="25"/>
      <c r="D21" s="25"/>
      <c r="E21" s="36"/>
      <c r="F21" s="36"/>
      <c r="G21" s="37"/>
      <c r="H21" s="34"/>
      <c r="I21" s="30"/>
      <c r="J21" s="38"/>
      <c r="K21" s="33"/>
    </row>
    <row r="22" spans="2:11" ht="22.5" customHeight="1">
      <c r="B22" s="35"/>
      <c r="C22" s="133" t="s">
        <v>225</v>
      </c>
      <c r="D22" s="133"/>
      <c r="E22" s="36"/>
      <c r="F22" s="36"/>
      <c r="G22" s="37"/>
      <c r="H22" s="34"/>
      <c r="I22" s="25" t="s">
        <v>14</v>
      </c>
      <c r="J22" s="38">
        <f>+J16</f>
        <v>87.5</v>
      </c>
      <c r="K22" s="33"/>
    </row>
    <row r="23" spans="2:11" ht="22.5" customHeight="1">
      <c r="B23" s="35"/>
      <c r="C23" s="134" t="s">
        <v>400</v>
      </c>
      <c r="D23" s="134"/>
      <c r="E23" s="31"/>
      <c r="F23" s="31"/>
      <c r="G23" s="32"/>
      <c r="H23" s="32"/>
      <c r="I23" s="25" t="s">
        <v>62</v>
      </c>
      <c r="J23" s="38">
        <f>+J17</f>
        <v>25</v>
      </c>
      <c r="K23" s="33"/>
    </row>
    <row r="24" spans="2:11" ht="22.5" customHeight="1">
      <c r="B24" s="35"/>
      <c r="C24" s="134" t="s">
        <v>231</v>
      </c>
      <c r="D24" s="134"/>
      <c r="E24" s="31"/>
      <c r="F24" s="31"/>
      <c r="G24" s="32"/>
      <c r="H24" s="32"/>
      <c r="I24" s="25" t="s">
        <v>14</v>
      </c>
      <c r="J24" s="38"/>
      <c r="K24" s="33"/>
    </row>
    <row r="25" spans="2:11" ht="22.5" customHeight="1">
      <c r="B25" s="35"/>
      <c r="C25" s="134" t="s">
        <v>396</v>
      </c>
      <c r="D25" s="134"/>
      <c r="E25" s="31"/>
      <c r="F25" s="31"/>
      <c r="G25" s="32"/>
      <c r="H25" s="32"/>
      <c r="I25" s="25" t="s">
        <v>23</v>
      </c>
      <c r="J25" s="38">
        <f>+J18+J19</f>
        <v>45</v>
      </c>
      <c r="K25" s="33"/>
    </row>
    <row r="26" spans="2:11" ht="22.5" customHeight="1">
      <c r="B26" s="33"/>
      <c r="C26" s="141"/>
      <c r="D26" s="141"/>
      <c r="E26" s="34"/>
      <c r="F26" s="34"/>
      <c r="G26" s="34"/>
      <c r="H26" s="34"/>
      <c r="I26" s="34"/>
      <c r="J26" s="38"/>
      <c r="K26" s="33"/>
    </row>
    <row r="27" spans="2:11" ht="21.65" customHeight="1">
      <c r="B27" s="33"/>
      <c r="C27" s="34"/>
      <c r="D27" s="34"/>
      <c r="E27" s="34"/>
      <c r="F27" s="34"/>
      <c r="G27" s="34"/>
      <c r="H27" s="34"/>
      <c r="I27" s="34"/>
      <c r="J27" s="38"/>
      <c r="K27" s="39"/>
    </row>
    <row r="28" spans="2:11" ht="21.65" customHeight="1">
      <c r="B28" s="31"/>
      <c r="C28" s="34"/>
      <c r="D28" s="34"/>
      <c r="E28" s="34"/>
      <c r="F28" s="34"/>
      <c r="G28" s="34"/>
      <c r="H28" s="34"/>
      <c r="I28" s="34"/>
      <c r="J28" s="38"/>
      <c r="K28" s="39"/>
    </row>
    <row r="29" spans="2:11">
      <c r="B29" s="31"/>
      <c r="C29" s="31"/>
      <c r="D29" s="31"/>
      <c r="E29" s="31"/>
      <c r="F29" s="31"/>
      <c r="G29" s="34"/>
      <c r="H29" s="34"/>
      <c r="I29" s="34"/>
      <c r="J29" s="39"/>
      <c r="K29" s="33"/>
    </row>
    <row r="30" spans="2:11">
      <c r="B30" s="33"/>
      <c r="C30" s="32"/>
      <c r="D30" s="32"/>
      <c r="E30" s="34"/>
      <c r="F30" s="34"/>
      <c r="G30" s="34"/>
      <c r="H30" s="34"/>
      <c r="I30" s="34"/>
      <c r="J30" s="34"/>
      <c r="K30" s="33"/>
    </row>
    <row r="31" spans="2:11" ht="23">
      <c r="B31" s="142" t="s">
        <v>122</v>
      </c>
      <c r="C31" s="142"/>
      <c r="D31" s="142"/>
      <c r="E31" s="142"/>
      <c r="F31" s="142"/>
      <c r="G31" s="142"/>
      <c r="H31" s="142"/>
      <c r="I31" s="142"/>
      <c r="J31" s="142"/>
      <c r="K31" s="33"/>
    </row>
    <row r="32" spans="2:11">
      <c r="B32" s="32"/>
      <c r="C32" s="32"/>
      <c r="D32" s="32"/>
      <c r="E32" s="34"/>
      <c r="F32" s="34"/>
      <c r="G32" s="34"/>
      <c r="H32" s="34"/>
      <c r="I32" s="34"/>
      <c r="J32" s="34"/>
      <c r="K32" s="33"/>
    </row>
    <row r="33" spans="2:11" s="41" customFormat="1" ht="29.15" customHeight="1">
      <c r="B33" s="36" t="s">
        <v>0</v>
      </c>
      <c r="C33" s="140" t="s">
        <v>1</v>
      </c>
      <c r="D33" s="140"/>
      <c r="E33" s="140"/>
      <c r="F33" s="140" t="s">
        <v>2</v>
      </c>
      <c r="G33" s="140"/>
      <c r="H33" s="25" t="s">
        <v>3</v>
      </c>
      <c r="I33" s="25" t="s">
        <v>4</v>
      </c>
      <c r="J33" s="25" t="s">
        <v>123</v>
      </c>
      <c r="K33" s="25" t="s">
        <v>124</v>
      </c>
    </row>
    <row r="34" spans="2:11" s="41" customFormat="1" ht="162" customHeight="1">
      <c r="B34" s="42">
        <v>1</v>
      </c>
      <c r="C34" s="137" t="s">
        <v>183</v>
      </c>
      <c r="D34" s="137"/>
      <c r="E34" s="137"/>
      <c r="F34" s="138" t="s">
        <v>7</v>
      </c>
      <c r="G34" s="138"/>
      <c r="H34" s="43" t="s">
        <v>125</v>
      </c>
      <c r="I34" s="44">
        <v>1</v>
      </c>
      <c r="J34" s="45"/>
      <c r="K34" s="42"/>
    </row>
    <row r="35" spans="2:11" s="41" customFormat="1" ht="209.5" customHeight="1">
      <c r="B35" s="42">
        <v>2</v>
      </c>
      <c r="C35" s="137" t="s">
        <v>184</v>
      </c>
      <c r="D35" s="137"/>
      <c r="E35" s="137"/>
      <c r="F35" s="138" t="s">
        <v>9</v>
      </c>
      <c r="G35" s="138"/>
      <c r="H35" s="42" t="s">
        <v>10</v>
      </c>
      <c r="I35" s="42"/>
      <c r="J35" s="45"/>
      <c r="K35" s="42"/>
    </row>
    <row r="36" spans="2:11" s="41" customFormat="1" ht="236.5" customHeight="1">
      <c r="B36" s="42">
        <v>3</v>
      </c>
      <c r="C36" s="137" t="s">
        <v>185</v>
      </c>
      <c r="D36" s="137"/>
      <c r="E36" s="137"/>
      <c r="F36" s="138" t="s">
        <v>11</v>
      </c>
      <c r="G36" s="138"/>
      <c r="H36" s="42" t="s">
        <v>12</v>
      </c>
      <c r="I36" s="42"/>
      <c r="J36" s="45"/>
      <c r="K36" s="42"/>
    </row>
    <row r="37" spans="2:11" s="41" customFormat="1" ht="195" customHeight="1">
      <c r="B37" s="42">
        <v>4</v>
      </c>
      <c r="C37" s="137" t="s">
        <v>186</v>
      </c>
      <c r="D37" s="137"/>
      <c r="E37" s="137"/>
      <c r="F37" s="138" t="s">
        <v>13</v>
      </c>
      <c r="G37" s="138"/>
      <c r="H37" s="42" t="s">
        <v>14</v>
      </c>
      <c r="I37" s="42"/>
      <c r="J37" s="45"/>
      <c r="K37" s="42"/>
    </row>
    <row r="38" spans="2:11" s="41" customFormat="1" ht="88.4" customHeight="1">
      <c r="B38" s="42">
        <v>5</v>
      </c>
      <c r="C38" s="137" t="s">
        <v>187</v>
      </c>
      <c r="D38" s="137"/>
      <c r="E38" s="137"/>
      <c r="F38" s="138" t="s">
        <v>15</v>
      </c>
      <c r="G38" s="138"/>
      <c r="H38" s="42" t="s">
        <v>10</v>
      </c>
      <c r="I38" s="44">
        <v>0</v>
      </c>
      <c r="J38" s="45"/>
      <c r="K38" s="42"/>
    </row>
    <row r="39" spans="2:11" s="41" customFormat="1" ht="272.5" customHeight="1">
      <c r="B39" s="42">
        <v>6</v>
      </c>
      <c r="C39" s="137" t="s">
        <v>188</v>
      </c>
      <c r="D39" s="137"/>
      <c r="E39" s="137"/>
      <c r="F39" s="138" t="s">
        <v>16</v>
      </c>
      <c r="G39" s="138"/>
      <c r="H39" s="43" t="s">
        <v>17</v>
      </c>
      <c r="I39" s="44"/>
      <c r="J39" s="45"/>
      <c r="K39" s="42"/>
    </row>
    <row r="40" spans="2:11" s="41" customFormat="1" ht="192" customHeight="1">
      <c r="B40" s="42">
        <v>7</v>
      </c>
      <c r="C40" s="137" t="s">
        <v>189</v>
      </c>
      <c r="D40" s="137"/>
      <c r="E40" s="137"/>
      <c r="F40" s="138" t="s">
        <v>18</v>
      </c>
      <c r="G40" s="138"/>
      <c r="H40" s="43" t="s">
        <v>19</v>
      </c>
      <c r="I40" s="42"/>
      <c r="J40" s="45"/>
      <c r="K40" s="42"/>
    </row>
    <row r="41" spans="2:11" s="41" customFormat="1" ht="232.75" customHeight="1">
      <c r="B41" s="42">
        <v>8</v>
      </c>
      <c r="C41" s="137" t="s">
        <v>190</v>
      </c>
      <c r="D41" s="137"/>
      <c r="E41" s="137"/>
      <c r="F41" s="138" t="s">
        <v>182</v>
      </c>
      <c r="G41" s="138"/>
      <c r="H41" s="43" t="s">
        <v>21</v>
      </c>
      <c r="I41" s="42"/>
      <c r="J41" s="45"/>
      <c r="K41" s="42"/>
    </row>
    <row r="42" spans="2:11" s="41" customFormat="1" ht="292.5" customHeight="1">
      <c r="B42" s="42">
        <v>9</v>
      </c>
      <c r="C42" s="137" t="s">
        <v>191</v>
      </c>
      <c r="D42" s="137"/>
      <c r="E42" s="137"/>
      <c r="F42" s="138" t="s">
        <v>22</v>
      </c>
      <c r="G42" s="138"/>
      <c r="H42" s="43" t="s">
        <v>23</v>
      </c>
      <c r="I42" s="42"/>
      <c r="J42" s="45"/>
      <c r="K42" s="42"/>
    </row>
    <row r="43" spans="2:11" s="41" customFormat="1" ht="262.64999999999998" customHeight="1">
      <c r="B43" s="42">
        <v>10</v>
      </c>
      <c r="C43" s="137" t="s">
        <v>192</v>
      </c>
      <c r="D43" s="137"/>
      <c r="E43" s="137"/>
      <c r="F43" s="138" t="s">
        <v>24</v>
      </c>
      <c r="G43" s="138"/>
      <c r="H43" s="43" t="s">
        <v>23</v>
      </c>
      <c r="I43" s="42"/>
      <c r="J43" s="45"/>
      <c r="K43" s="42"/>
    </row>
    <row r="44" spans="2:11" s="41" customFormat="1" ht="249" customHeight="1">
      <c r="B44" s="42">
        <v>11</v>
      </c>
      <c r="C44" s="137" t="s">
        <v>193</v>
      </c>
      <c r="D44" s="137"/>
      <c r="E44" s="137"/>
      <c r="F44" s="138" t="s">
        <v>25</v>
      </c>
      <c r="G44" s="138"/>
      <c r="H44" s="43" t="s">
        <v>23</v>
      </c>
      <c r="I44" s="42"/>
      <c r="J44" s="45"/>
      <c r="K44" s="42"/>
    </row>
    <row r="45" spans="2:11" s="41" customFormat="1" ht="145.65" customHeight="1">
      <c r="B45" s="42">
        <v>12</v>
      </c>
      <c r="C45" s="137" t="s">
        <v>194</v>
      </c>
      <c r="D45" s="137"/>
      <c r="E45" s="137"/>
      <c r="F45" s="138" t="s">
        <v>26</v>
      </c>
      <c r="G45" s="138"/>
      <c r="H45" s="43" t="s">
        <v>23</v>
      </c>
      <c r="I45" s="42"/>
      <c r="J45" s="45"/>
      <c r="K45" s="42"/>
    </row>
    <row r="46" spans="2:11" s="41" customFormat="1" ht="282.64999999999998" customHeight="1">
      <c r="B46" s="42">
        <v>13</v>
      </c>
      <c r="C46" s="137" t="s">
        <v>195</v>
      </c>
      <c r="D46" s="137"/>
      <c r="E46" s="137"/>
      <c r="F46" s="138" t="s">
        <v>27</v>
      </c>
      <c r="G46" s="138"/>
      <c r="H46" s="43" t="s">
        <v>23</v>
      </c>
      <c r="I46" s="42"/>
      <c r="J46" s="45"/>
      <c r="K46" s="42"/>
    </row>
    <row r="47" spans="2:11" s="41" customFormat="1" ht="166.75" customHeight="1">
      <c r="B47" s="42">
        <v>14</v>
      </c>
      <c r="C47" s="137" t="s">
        <v>196</v>
      </c>
      <c r="D47" s="137"/>
      <c r="E47" s="137"/>
      <c r="F47" s="138" t="s">
        <v>28</v>
      </c>
      <c r="G47" s="138"/>
      <c r="H47" s="43" t="s">
        <v>23</v>
      </c>
      <c r="I47" s="42"/>
      <c r="J47" s="45"/>
      <c r="K47" s="42"/>
    </row>
    <row r="48" spans="2:11" s="41" customFormat="1" ht="270.64999999999998" customHeight="1">
      <c r="B48" s="42">
        <v>15</v>
      </c>
      <c r="C48" s="137" t="s">
        <v>197</v>
      </c>
      <c r="D48" s="137"/>
      <c r="E48" s="137"/>
      <c r="F48" s="138" t="s">
        <v>29</v>
      </c>
      <c r="G48" s="138"/>
      <c r="H48" s="42" t="s">
        <v>10</v>
      </c>
      <c r="I48" s="42"/>
      <c r="J48" s="45"/>
      <c r="K48" s="42"/>
    </row>
    <row r="49" spans="2:11" s="41" customFormat="1" ht="200.5" customHeight="1">
      <c r="B49" s="42">
        <v>16</v>
      </c>
      <c r="C49" s="137" t="s">
        <v>198</v>
      </c>
      <c r="D49" s="137"/>
      <c r="E49" s="137"/>
      <c r="F49" s="138" t="s">
        <v>30</v>
      </c>
      <c r="G49" s="138"/>
      <c r="H49" s="42"/>
      <c r="I49" s="42"/>
      <c r="J49" s="45"/>
      <c r="K49" s="42"/>
    </row>
    <row r="50" spans="2:11" s="41" customFormat="1" ht="52.75" customHeight="1">
      <c r="B50" s="42">
        <v>17</v>
      </c>
      <c r="C50" s="143" t="s">
        <v>126</v>
      </c>
      <c r="D50" s="143"/>
      <c r="E50" s="143"/>
      <c r="F50" s="138" t="s">
        <v>127</v>
      </c>
      <c r="G50" s="138"/>
      <c r="H50" s="46"/>
      <c r="I50" s="42"/>
      <c r="J50" s="45"/>
      <c r="K50" s="42"/>
    </row>
    <row r="51" spans="2:11" s="41" customFormat="1" ht="87" customHeight="1">
      <c r="B51" s="42">
        <v>18</v>
      </c>
      <c r="C51" s="137" t="s">
        <v>199</v>
      </c>
      <c r="D51" s="137"/>
      <c r="E51" s="137"/>
      <c r="F51" s="138" t="s">
        <v>31</v>
      </c>
      <c r="G51" s="138"/>
      <c r="H51" s="42" t="s">
        <v>10</v>
      </c>
      <c r="I51" s="42"/>
      <c r="J51" s="45"/>
      <c r="K51" s="42"/>
    </row>
    <row r="52" spans="2:11" s="41" customFormat="1" ht="163.4" customHeight="1">
      <c r="B52" s="42">
        <v>19</v>
      </c>
      <c r="C52" s="137" t="s">
        <v>200</v>
      </c>
      <c r="D52" s="137"/>
      <c r="E52" s="137"/>
      <c r="F52" s="138" t="s">
        <v>32</v>
      </c>
      <c r="G52" s="138"/>
      <c r="H52" s="42" t="s">
        <v>10</v>
      </c>
      <c r="I52" s="44"/>
      <c r="J52" s="45"/>
      <c r="K52" s="32"/>
    </row>
    <row r="53" spans="2:11" s="41" customFormat="1" ht="122.4" customHeight="1">
      <c r="B53" s="42">
        <v>20</v>
      </c>
      <c r="C53" s="137" t="s">
        <v>201</v>
      </c>
      <c r="D53" s="137"/>
      <c r="E53" s="137"/>
      <c r="F53" s="138" t="s">
        <v>33</v>
      </c>
      <c r="G53" s="138"/>
      <c r="H53" s="42" t="s">
        <v>10</v>
      </c>
      <c r="I53" s="44">
        <f>+J102</f>
        <v>28</v>
      </c>
      <c r="J53" s="45"/>
      <c r="K53" s="42"/>
    </row>
    <row r="54" spans="2:11" s="41" customFormat="1" ht="103.75" customHeight="1">
      <c r="B54" s="42">
        <v>21</v>
      </c>
      <c r="C54" s="137" t="s">
        <v>202</v>
      </c>
      <c r="D54" s="137"/>
      <c r="E54" s="137"/>
      <c r="F54" s="138" t="s">
        <v>34</v>
      </c>
      <c r="G54" s="138"/>
      <c r="H54" s="42" t="s">
        <v>10</v>
      </c>
      <c r="I54" s="44">
        <f>+J105</f>
        <v>0</v>
      </c>
      <c r="J54" s="45"/>
      <c r="K54" s="42"/>
    </row>
    <row r="55" spans="2:11" s="41" customFormat="1" ht="214.75" customHeight="1">
      <c r="B55" s="42">
        <v>22</v>
      </c>
      <c r="C55" s="137" t="s">
        <v>203</v>
      </c>
      <c r="D55" s="137"/>
      <c r="E55" s="137"/>
      <c r="F55" s="138" t="s">
        <v>35</v>
      </c>
      <c r="G55" s="138"/>
      <c r="H55" s="42" t="s">
        <v>10</v>
      </c>
      <c r="I55" s="44">
        <f>+J96</f>
        <v>96</v>
      </c>
      <c r="J55" s="45"/>
      <c r="K55" s="42"/>
    </row>
    <row r="56" spans="2:11" s="41" customFormat="1" ht="32.15" customHeight="1">
      <c r="B56" s="42">
        <v>23</v>
      </c>
      <c r="C56" s="143" t="s">
        <v>128</v>
      </c>
      <c r="D56" s="143"/>
      <c r="E56" s="143"/>
      <c r="F56" s="138"/>
      <c r="G56" s="138"/>
      <c r="H56" s="35"/>
      <c r="I56" s="42"/>
      <c r="J56" s="45"/>
      <c r="K56" s="42"/>
    </row>
    <row r="57" spans="2:11" s="41" customFormat="1" ht="64.400000000000006" customHeight="1">
      <c r="B57" s="42">
        <v>24</v>
      </c>
      <c r="C57" s="137" t="s">
        <v>204</v>
      </c>
      <c r="D57" s="137"/>
      <c r="E57" s="137"/>
      <c r="F57" s="138" t="s">
        <v>36</v>
      </c>
      <c r="G57" s="138"/>
      <c r="H57" s="42"/>
      <c r="I57" s="42"/>
      <c r="J57" s="45"/>
      <c r="K57" s="33"/>
    </row>
    <row r="58" spans="2:11" s="41" customFormat="1" ht="102.65" customHeight="1">
      <c r="B58" s="42">
        <v>25</v>
      </c>
      <c r="C58" s="137" t="s">
        <v>205</v>
      </c>
      <c r="D58" s="137"/>
      <c r="E58" s="137"/>
      <c r="F58" s="138" t="s">
        <v>37</v>
      </c>
      <c r="G58" s="138"/>
      <c r="H58" s="43" t="s">
        <v>23</v>
      </c>
      <c r="I58" s="44"/>
      <c r="J58" s="45"/>
      <c r="K58" s="32"/>
    </row>
    <row r="59" spans="2:11" s="41" customFormat="1" ht="216.65" customHeight="1">
      <c r="B59" s="42">
        <v>26</v>
      </c>
      <c r="C59" s="137" t="s">
        <v>206</v>
      </c>
      <c r="D59" s="137"/>
      <c r="E59" s="137"/>
      <c r="F59" s="138" t="s">
        <v>38</v>
      </c>
      <c r="G59" s="138"/>
      <c r="H59" s="43" t="s">
        <v>23</v>
      </c>
      <c r="I59" s="44">
        <v>0</v>
      </c>
      <c r="J59" s="45"/>
      <c r="K59" s="42"/>
    </row>
    <row r="60" spans="2:11" s="41" customFormat="1" ht="180.65" customHeight="1">
      <c r="B60" s="42">
        <v>27</v>
      </c>
      <c r="C60" s="137" t="s">
        <v>207</v>
      </c>
      <c r="D60" s="137"/>
      <c r="E60" s="137"/>
      <c r="F60" s="138" t="s">
        <v>39</v>
      </c>
      <c r="G60" s="138"/>
      <c r="H60" s="43" t="s">
        <v>23</v>
      </c>
      <c r="I60" s="42">
        <v>0</v>
      </c>
      <c r="J60" s="45"/>
      <c r="K60" s="42"/>
    </row>
    <row r="61" spans="2:11" s="41" customFormat="1" ht="153" customHeight="1">
      <c r="B61" s="42">
        <v>28</v>
      </c>
      <c r="C61" s="137" t="s">
        <v>40</v>
      </c>
      <c r="D61" s="137"/>
      <c r="E61" s="137"/>
      <c r="F61" s="138" t="s">
        <v>41</v>
      </c>
      <c r="G61" s="138"/>
      <c r="H61" s="43" t="s">
        <v>10</v>
      </c>
      <c r="I61" s="42"/>
      <c r="J61" s="45"/>
      <c r="K61" s="42"/>
    </row>
    <row r="62" spans="2:11" s="41" customFormat="1" ht="111.65" customHeight="1">
      <c r="B62" s="42">
        <v>29</v>
      </c>
      <c r="C62" s="137" t="s">
        <v>208</v>
      </c>
      <c r="D62" s="137"/>
      <c r="E62" s="137"/>
      <c r="F62" s="138" t="s">
        <v>42</v>
      </c>
      <c r="G62" s="138"/>
      <c r="H62" s="43" t="s">
        <v>10</v>
      </c>
      <c r="I62" s="44"/>
      <c r="J62" s="45"/>
      <c r="K62" s="42"/>
    </row>
    <row r="63" spans="2:11" s="41" customFormat="1" ht="241.75" customHeight="1">
      <c r="B63" s="42">
        <v>30</v>
      </c>
      <c r="C63" s="137" t="s">
        <v>209</v>
      </c>
      <c r="D63" s="137"/>
      <c r="E63" s="137"/>
      <c r="F63" s="138" t="s">
        <v>43</v>
      </c>
      <c r="G63" s="138"/>
      <c r="H63" s="43" t="s">
        <v>23</v>
      </c>
      <c r="I63" s="44"/>
      <c r="J63" s="45"/>
      <c r="K63" s="42"/>
    </row>
    <row r="64" spans="2:11" s="41" customFormat="1" ht="249" customHeight="1">
      <c r="B64" s="42">
        <v>31</v>
      </c>
      <c r="C64" s="137" t="s">
        <v>129</v>
      </c>
      <c r="D64" s="137"/>
      <c r="E64" s="137"/>
      <c r="F64" s="138" t="s">
        <v>44</v>
      </c>
      <c r="G64" s="138"/>
      <c r="H64" s="43" t="s">
        <v>45</v>
      </c>
      <c r="I64" s="44"/>
      <c r="J64" s="45"/>
      <c r="K64" s="42"/>
    </row>
    <row r="65" spans="2:11" s="41" customFormat="1" ht="138" customHeight="1">
      <c r="B65" s="42">
        <v>32</v>
      </c>
      <c r="C65" s="137" t="s">
        <v>210</v>
      </c>
      <c r="D65" s="137"/>
      <c r="E65" s="137"/>
      <c r="F65" s="138" t="s">
        <v>46</v>
      </c>
      <c r="G65" s="138"/>
      <c r="H65" s="43" t="s">
        <v>47</v>
      </c>
      <c r="I65" s="44"/>
      <c r="J65" s="45"/>
      <c r="K65" s="42"/>
    </row>
    <row r="66" spans="2:11" s="41" customFormat="1" ht="166.75" customHeight="1">
      <c r="B66" s="42">
        <v>33</v>
      </c>
      <c r="C66" s="137" t="s">
        <v>211</v>
      </c>
      <c r="D66" s="137"/>
      <c r="E66" s="137"/>
      <c r="F66" s="138" t="s">
        <v>48</v>
      </c>
      <c r="G66" s="138"/>
      <c r="H66" s="43" t="s">
        <v>45</v>
      </c>
      <c r="I66" s="44"/>
      <c r="J66" s="45"/>
      <c r="K66" s="42"/>
    </row>
    <row r="67" spans="2:11" s="41" customFormat="1" ht="165" customHeight="1">
      <c r="B67" s="42">
        <v>34</v>
      </c>
      <c r="C67" s="137" t="s">
        <v>212</v>
      </c>
      <c r="D67" s="137"/>
      <c r="E67" s="137"/>
      <c r="F67" s="138" t="s">
        <v>49</v>
      </c>
      <c r="G67" s="138"/>
      <c r="H67" s="43" t="s">
        <v>21</v>
      </c>
      <c r="I67" s="42"/>
      <c r="J67" s="45"/>
      <c r="K67" s="42"/>
    </row>
    <row r="68" spans="2:11" s="41" customFormat="1" ht="409.5" customHeight="1">
      <c r="B68" s="42">
        <v>35</v>
      </c>
      <c r="C68" s="137" t="s">
        <v>213</v>
      </c>
      <c r="D68" s="137"/>
      <c r="E68" s="137"/>
      <c r="F68" s="138" t="s">
        <v>50</v>
      </c>
      <c r="G68" s="138"/>
      <c r="H68" s="43" t="s">
        <v>17</v>
      </c>
      <c r="I68" s="42"/>
      <c r="J68" s="45"/>
      <c r="K68" s="42"/>
    </row>
    <row r="69" spans="2:11" s="41" customFormat="1" ht="201" customHeight="1">
      <c r="B69" s="42">
        <v>36</v>
      </c>
      <c r="C69" s="137" t="s">
        <v>214</v>
      </c>
      <c r="D69" s="137"/>
      <c r="E69" s="137"/>
      <c r="F69" s="138" t="s">
        <v>51</v>
      </c>
      <c r="G69" s="138"/>
      <c r="H69" s="42" t="s">
        <v>14</v>
      </c>
      <c r="I69" s="44">
        <f>+J96</f>
        <v>96</v>
      </c>
      <c r="J69" s="45"/>
      <c r="K69" s="42"/>
    </row>
    <row r="70" spans="2:11" s="41" customFormat="1" ht="201" customHeight="1">
      <c r="B70" s="42">
        <v>37</v>
      </c>
      <c r="C70" s="137" t="s">
        <v>215</v>
      </c>
      <c r="D70" s="137"/>
      <c r="E70" s="137"/>
      <c r="F70" s="138" t="s">
        <v>52</v>
      </c>
      <c r="G70" s="138"/>
      <c r="H70" s="42" t="s">
        <v>14</v>
      </c>
      <c r="I70" s="42"/>
      <c r="J70" s="45"/>
      <c r="K70" s="42"/>
    </row>
    <row r="71" spans="2:11" s="41" customFormat="1" ht="141" customHeight="1">
      <c r="B71" s="42">
        <v>38</v>
      </c>
      <c r="C71" s="137" t="s">
        <v>53</v>
      </c>
      <c r="D71" s="137"/>
      <c r="E71" s="137"/>
      <c r="F71" s="144" t="s">
        <v>54</v>
      </c>
      <c r="G71" s="144"/>
      <c r="H71" s="42" t="s">
        <v>14</v>
      </c>
      <c r="I71" s="39"/>
      <c r="J71" s="45"/>
      <c r="K71" s="42"/>
    </row>
    <row r="72" spans="2:11" s="41" customFormat="1" ht="228.65" customHeight="1">
      <c r="B72" s="42">
        <v>39</v>
      </c>
      <c r="C72" s="137" t="s">
        <v>55</v>
      </c>
      <c r="D72" s="137"/>
      <c r="E72" s="137"/>
      <c r="F72" s="144" t="s">
        <v>56</v>
      </c>
      <c r="G72" s="144"/>
      <c r="H72" s="42" t="s">
        <v>14</v>
      </c>
      <c r="I72" s="39"/>
      <c r="J72" s="45"/>
      <c r="K72" s="42"/>
    </row>
    <row r="73" spans="2:11" s="41" customFormat="1" ht="228.65" customHeight="1">
      <c r="B73" s="42">
        <v>40</v>
      </c>
      <c r="C73" s="145" t="s">
        <v>130</v>
      </c>
      <c r="D73" s="145"/>
      <c r="E73" s="145"/>
      <c r="F73" s="144" t="s">
        <v>58</v>
      </c>
      <c r="G73" s="144"/>
      <c r="H73" s="42" t="s">
        <v>59</v>
      </c>
      <c r="I73" s="39"/>
      <c r="J73" s="45"/>
      <c r="K73" s="42"/>
    </row>
    <row r="74" spans="2:11" s="41" customFormat="1" ht="228.65" customHeight="1">
      <c r="B74" s="42">
        <v>41</v>
      </c>
      <c r="C74" s="137" t="s">
        <v>60</v>
      </c>
      <c r="D74" s="137"/>
      <c r="E74" s="137"/>
      <c r="F74" s="138" t="s">
        <v>61</v>
      </c>
      <c r="G74" s="138"/>
      <c r="H74" s="32" t="s">
        <v>62</v>
      </c>
      <c r="I74" s="42"/>
      <c r="J74" s="45"/>
      <c r="K74" s="42"/>
    </row>
    <row r="75" spans="2:11" s="41" customFormat="1" ht="201" customHeight="1">
      <c r="B75" s="42">
        <v>42</v>
      </c>
      <c r="C75" s="145" t="s">
        <v>63</v>
      </c>
      <c r="D75" s="145"/>
      <c r="E75" s="145"/>
      <c r="F75" s="138" t="s">
        <v>64</v>
      </c>
      <c r="G75" s="138"/>
      <c r="H75" s="32" t="s">
        <v>62</v>
      </c>
      <c r="I75" s="42"/>
      <c r="J75" s="45"/>
      <c r="K75" s="42"/>
    </row>
    <row r="76" spans="2:11" s="41" customFormat="1" ht="145.65" customHeight="1">
      <c r="B76" s="42">
        <v>43</v>
      </c>
      <c r="C76" s="137" t="s">
        <v>131</v>
      </c>
      <c r="D76" s="137"/>
      <c r="E76" s="137"/>
      <c r="F76" s="138" t="s">
        <v>64</v>
      </c>
      <c r="G76" s="138"/>
      <c r="H76" s="32" t="s">
        <v>23</v>
      </c>
      <c r="I76" s="42"/>
      <c r="J76" s="45"/>
      <c r="K76" s="42"/>
    </row>
    <row r="77" spans="2:11" s="41" customFormat="1" ht="161.5" customHeight="1">
      <c r="B77" s="42">
        <v>44</v>
      </c>
      <c r="C77" s="137" t="s">
        <v>132</v>
      </c>
      <c r="D77" s="137"/>
      <c r="E77" s="137"/>
      <c r="F77" s="138" t="s">
        <v>67</v>
      </c>
      <c r="G77" s="138"/>
      <c r="H77" s="32" t="s">
        <v>14</v>
      </c>
      <c r="I77" s="42"/>
      <c r="J77" s="45"/>
      <c r="K77" s="42"/>
    </row>
    <row r="78" spans="2:11" s="41" customFormat="1" ht="161.5" customHeight="1">
      <c r="B78" s="42">
        <v>45</v>
      </c>
      <c r="C78" s="137" t="s">
        <v>72</v>
      </c>
      <c r="D78" s="137"/>
      <c r="E78" s="137"/>
      <c r="F78" s="138" t="s">
        <v>73</v>
      </c>
      <c r="G78" s="138"/>
      <c r="H78" s="32" t="s">
        <v>68</v>
      </c>
      <c r="I78" s="44">
        <f>+J110</f>
        <v>0</v>
      </c>
      <c r="J78" s="45"/>
      <c r="K78" s="42"/>
    </row>
    <row r="79" spans="2:11" s="41" customFormat="1" ht="136.4" customHeight="1">
      <c r="B79" s="42">
        <v>46</v>
      </c>
      <c r="C79" s="137" t="s">
        <v>133</v>
      </c>
      <c r="D79" s="137"/>
      <c r="E79" s="137"/>
      <c r="F79" s="138" t="s">
        <v>93</v>
      </c>
      <c r="G79" s="138"/>
      <c r="H79" s="32" t="s">
        <v>14</v>
      </c>
      <c r="I79" s="44">
        <v>0</v>
      </c>
      <c r="J79" s="45"/>
      <c r="K79" s="42"/>
    </row>
    <row r="80" spans="2:11" s="41" customFormat="1" ht="168" customHeight="1">
      <c r="B80" s="42">
        <v>47</v>
      </c>
      <c r="C80" s="137" t="s">
        <v>76</v>
      </c>
      <c r="D80" s="137"/>
      <c r="E80" s="137"/>
      <c r="F80" s="138" t="s">
        <v>77</v>
      </c>
      <c r="G80" s="138"/>
      <c r="H80" s="32" t="s">
        <v>59</v>
      </c>
      <c r="I80" s="44"/>
      <c r="J80" s="45"/>
      <c r="K80" s="42">
        <v>0</v>
      </c>
    </row>
    <row r="81" spans="2:11" s="41" customFormat="1" ht="176.4" customHeight="1">
      <c r="B81" s="42">
        <v>48</v>
      </c>
      <c r="C81" s="137" t="s">
        <v>134</v>
      </c>
      <c r="D81" s="137"/>
      <c r="E81" s="137"/>
      <c r="F81" s="146" t="s">
        <v>70</v>
      </c>
      <c r="G81" s="147"/>
      <c r="H81" s="31" t="s">
        <v>135</v>
      </c>
      <c r="I81" s="92">
        <f>+J109</f>
        <v>0</v>
      </c>
      <c r="J81" s="47"/>
      <c r="K81" s="47"/>
    </row>
    <row r="82" spans="2:11" s="41" customFormat="1" ht="162.65" customHeight="1">
      <c r="B82" s="42">
        <v>49</v>
      </c>
      <c r="C82" s="145" t="s">
        <v>74</v>
      </c>
      <c r="D82" s="145"/>
      <c r="E82" s="145"/>
      <c r="F82" s="146" t="s">
        <v>136</v>
      </c>
      <c r="G82" s="147"/>
      <c r="H82" s="31" t="s">
        <v>12</v>
      </c>
      <c r="I82" s="31"/>
      <c r="J82" s="31"/>
      <c r="K82" s="31"/>
    </row>
    <row r="83" spans="2:11" s="41" customFormat="1" ht="196.4" customHeight="1">
      <c r="B83" s="42">
        <v>50</v>
      </c>
      <c r="C83" s="145" t="s">
        <v>82</v>
      </c>
      <c r="D83" s="145"/>
      <c r="E83" s="145"/>
      <c r="F83" s="146" t="s">
        <v>95</v>
      </c>
      <c r="G83" s="147"/>
      <c r="H83" s="31" t="s">
        <v>135</v>
      </c>
      <c r="I83" s="31"/>
      <c r="J83" s="31"/>
      <c r="K83" s="31"/>
    </row>
    <row r="84" spans="2:11" s="41" customFormat="1" ht="23">
      <c r="B84" s="149" t="s">
        <v>137</v>
      </c>
      <c r="C84" s="150"/>
      <c r="D84" s="151"/>
      <c r="E84" s="48" t="s">
        <v>138</v>
      </c>
      <c r="F84" s="48"/>
      <c r="G84" s="48" t="s">
        <v>139</v>
      </c>
      <c r="H84" s="48" t="s">
        <v>140</v>
      </c>
      <c r="I84" s="46" t="s">
        <v>141</v>
      </c>
      <c r="J84" s="48" t="s">
        <v>4</v>
      </c>
      <c r="K84" s="48" t="s">
        <v>3</v>
      </c>
    </row>
    <row r="85" spans="2:11" s="41" customFormat="1" ht="23">
      <c r="B85" s="46"/>
      <c r="C85" s="46"/>
      <c r="D85" s="46"/>
      <c r="E85" s="48"/>
      <c r="F85" s="48"/>
      <c r="G85" s="48"/>
      <c r="H85" s="48"/>
      <c r="I85" s="46"/>
      <c r="J85" s="48"/>
      <c r="K85" s="48"/>
    </row>
    <row r="86" spans="2:11" s="41" customFormat="1" ht="14.4" customHeight="1">
      <c r="B86" s="49"/>
      <c r="C86" s="46"/>
      <c r="D86" s="46"/>
      <c r="E86" s="48"/>
      <c r="F86" s="48"/>
      <c r="G86" s="48"/>
      <c r="H86" s="48"/>
      <c r="I86" s="46"/>
      <c r="J86" s="48"/>
      <c r="K86" s="48"/>
    </row>
    <row r="87" spans="2:11" s="41" customFormat="1" ht="23">
      <c r="B87" s="143" t="s">
        <v>142</v>
      </c>
      <c r="C87" s="143"/>
      <c r="D87" s="143"/>
      <c r="E87" s="143"/>
      <c r="F87" s="50"/>
      <c r="G87" s="50"/>
      <c r="H87" s="50"/>
      <c r="I87" s="43"/>
      <c r="J87" s="49"/>
      <c r="K87" s="48"/>
    </row>
    <row r="88" spans="2:11" s="41" customFormat="1" ht="23">
      <c r="B88" s="148" t="s">
        <v>120</v>
      </c>
      <c r="C88" s="148"/>
      <c r="D88" s="148"/>
      <c r="E88" s="46">
        <v>0</v>
      </c>
      <c r="F88" s="50"/>
      <c r="G88" s="43"/>
      <c r="H88" s="43"/>
      <c r="I88" s="51"/>
      <c r="J88" s="52">
        <f>I88*H88*G88*E88</f>
        <v>0</v>
      </c>
      <c r="K88" s="48"/>
    </row>
    <row r="89" spans="2:11" s="41" customFormat="1" ht="23">
      <c r="B89" s="152" t="s">
        <v>143</v>
      </c>
      <c r="C89" s="152"/>
      <c r="D89" s="152"/>
      <c r="E89" s="40"/>
      <c r="F89" s="50"/>
      <c r="G89" s="50"/>
      <c r="H89" s="50"/>
      <c r="I89" s="51"/>
      <c r="J89" s="52">
        <f>SUM(J88:J88)</f>
        <v>0</v>
      </c>
      <c r="K89" s="43" t="s">
        <v>17</v>
      </c>
    </row>
    <row r="90" spans="2:11" s="41" customFormat="1" ht="23">
      <c r="B90" s="43"/>
      <c r="C90" s="53"/>
      <c r="D90" s="43"/>
      <c r="E90" s="40"/>
      <c r="F90" s="50"/>
      <c r="G90" s="50"/>
      <c r="H90" s="50"/>
      <c r="I90" s="51"/>
      <c r="J90" s="43"/>
      <c r="K90" s="43"/>
    </row>
    <row r="91" spans="2:11" s="41" customFormat="1">
      <c r="B91" s="33"/>
      <c r="C91" s="32"/>
      <c r="D91" s="32"/>
      <c r="E91" s="34"/>
      <c r="F91" s="34"/>
      <c r="G91" s="34"/>
      <c r="H91" s="34"/>
      <c r="I91" s="32"/>
      <c r="J91" s="34"/>
      <c r="K91" s="33"/>
    </row>
    <row r="92" spans="2:11" s="41" customFormat="1">
      <c r="B92" s="162" t="s">
        <v>309</v>
      </c>
      <c r="C92" s="163"/>
      <c r="D92" s="164"/>
      <c r="E92" s="54"/>
      <c r="F92" s="54"/>
      <c r="G92" s="34"/>
      <c r="H92" s="34"/>
      <c r="I92" s="32"/>
      <c r="J92" s="34"/>
      <c r="K92" s="33"/>
    </row>
    <row r="93" spans="2:11" s="41" customFormat="1">
      <c r="B93" s="159" t="s">
        <v>144</v>
      </c>
      <c r="C93" s="160"/>
      <c r="D93" s="161"/>
      <c r="E93" s="55"/>
      <c r="F93" s="55"/>
      <c r="G93" s="34"/>
      <c r="H93" s="34"/>
      <c r="I93" s="32"/>
      <c r="J93" s="56">
        <f>+J16</f>
        <v>87.5</v>
      </c>
      <c r="K93" s="33"/>
    </row>
    <row r="94" spans="2:11" s="41" customFormat="1">
      <c r="B94" s="159" t="s">
        <v>145</v>
      </c>
      <c r="C94" s="160"/>
      <c r="D94" s="161"/>
      <c r="E94" s="55"/>
      <c r="F94" s="55"/>
      <c r="G94" s="34"/>
      <c r="H94" s="34"/>
      <c r="I94" s="32"/>
      <c r="J94" s="56">
        <f>+J93*0.1</f>
        <v>8.75</v>
      </c>
      <c r="K94" s="33"/>
    </row>
    <row r="95" spans="2:11" s="41" customFormat="1">
      <c r="B95" s="165" t="s">
        <v>143</v>
      </c>
      <c r="C95" s="166"/>
      <c r="D95" s="167"/>
      <c r="E95" s="55"/>
      <c r="F95" s="55"/>
      <c r="G95" s="34"/>
      <c r="H95" s="34"/>
      <c r="I95" s="32"/>
      <c r="J95" s="56">
        <f>SUM(J93:J94)</f>
        <v>96.25</v>
      </c>
      <c r="K95" s="32"/>
    </row>
    <row r="96" spans="2:11" s="41" customFormat="1">
      <c r="B96" s="165" t="s">
        <v>143</v>
      </c>
      <c r="C96" s="166"/>
      <c r="D96" s="167"/>
      <c r="E96" s="55"/>
      <c r="F96" s="55"/>
      <c r="G96" s="34"/>
      <c r="H96" s="34"/>
      <c r="I96" s="32"/>
      <c r="J96" s="56">
        <f>ROUND(J95,0)</f>
        <v>96</v>
      </c>
      <c r="K96" s="32" t="s">
        <v>21</v>
      </c>
    </row>
    <row r="97" spans="1:30" s="41" customFormat="1">
      <c r="B97" s="162"/>
      <c r="C97" s="163"/>
      <c r="D97" s="164"/>
      <c r="E97" s="24"/>
      <c r="F97" s="34"/>
      <c r="G97" s="34"/>
      <c r="H97" s="34"/>
      <c r="I97" s="39"/>
      <c r="J97" s="32"/>
      <c r="K97" s="32"/>
    </row>
    <row r="98" spans="1:30" s="41" customFormat="1">
      <c r="B98" s="162" t="s">
        <v>402</v>
      </c>
      <c r="C98" s="163"/>
      <c r="D98" s="164"/>
      <c r="E98" s="54"/>
      <c r="F98" s="54"/>
      <c r="G98" s="34"/>
      <c r="H98" s="34"/>
      <c r="I98" s="32"/>
      <c r="J98" s="34"/>
      <c r="K98" s="33"/>
    </row>
    <row r="99" spans="1:30" s="41" customFormat="1">
      <c r="B99" s="159" t="s">
        <v>144</v>
      </c>
      <c r="C99" s="160"/>
      <c r="D99" s="161"/>
      <c r="E99" s="55"/>
      <c r="F99" s="55"/>
      <c r="G99" s="34"/>
      <c r="H99" s="34"/>
      <c r="I99" s="32"/>
      <c r="J99" s="56">
        <f>+J17</f>
        <v>25</v>
      </c>
      <c r="K99" s="33"/>
    </row>
    <row r="100" spans="1:30" s="41" customFormat="1">
      <c r="B100" s="159" t="s">
        <v>145</v>
      </c>
      <c r="C100" s="160"/>
      <c r="D100" s="161"/>
      <c r="E100" s="55"/>
      <c r="F100" s="55"/>
      <c r="G100" s="34"/>
      <c r="H100" s="34"/>
      <c r="I100" s="32"/>
      <c r="J100" s="56">
        <f>+J99*0.1</f>
        <v>2.5</v>
      </c>
      <c r="K100" s="33"/>
    </row>
    <row r="101" spans="1:30" s="41" customFormat="1">
      <c r="B101" s="165" t="s">
        <v>143</v>
      </c>
      <c r="C101" s="166"/>
      <c r="D101" s="167"/>
      <c r="E101" s="55"/>
      <c r="F101" s="55"/>
      <c r="G101" s="34"/>
      <c r="H101" s="34"/>
      <c r="I101" s="32"/>
      <c r="J101" s="56">
        <f>SUM(J99:J100)</f>
        <v>27.5</v>
      </c>
      <c r="K101" s="32"/>
    </row>
    <row r="102" spans="1:30" s="41" customFormat="1">
      <c r="B102" s="165" t="s">
        <v>143</v>
      </c>
      <c r="C102" s="166"/>
      <c r="D102" s="167"/>
      <c r="E102" s="55"/>
      <c r="F102" s="55"/>
      <c r="G102" s="34"/>
      <c r="H102" s="34"/>
      <c r="I102" s="32"/>
      <c r="J102" s="56">
        <f>ROUND(J101,0)</f>
        <v>28</v>
      </c>
      <c r="K102" s="32" t="s">
        <v>10</v>
      </c>
    </row>
    <row r="103" spans="1:30" s="41" customFormat="1">
      <c r="B103" s="159"/>
      <c r="C103" s="160"/>
      <c r="D103" s="161"/>
      <c r="E103" s="24"/>
      <c r="F103" s="24"/>
      <c r="G103" s="34"/>
      <c r="H103" s="34"/>
      <c r="I103" s="32"/>
      <c r="J103" s="56"/>
    </row>
    <row r="104" spans="1:30" s="41" customFormat="1">
      <c r="B104" s="159"/>
      <c r="C104" s="160"/>
      <c r="D104" s="161"/>
      <c r="E104" s="24"/>
      <c r="F104" s="24"/>
      <c r="G104" s="156"/>
      <c r="H104" s="157"/>
      <c r="I104" s="158"/>
      <c r="J104" s="56"/>
      <c r="K104" s="33"/>
    </row>
    <row r="105" spans="1:30" s="41" customFormat="1">
      <c r="B105" s="162" t="s">
        <v>403</v>
      </c>
      <c r="C105" s="163"/>
      <c r="D105" s="164"/>
      <c r="E105" s="54"/>
      <c r="F105" s="54"/>
      <c r="G105" s="54"/>
      <c r="H105" s="34"/>
      <c r="I105" s="32"/>
      <c r="J105" s="56"/>
      <c r="K105" s="33"/>
    </row>
    <row r="106" spans="1:30">
      <c r="B106" s="159" t="s">
        <v>144</v>
      </c>
      <c r="C106" s="160"/>
      <c r="D106" s="161"/>
      <c r="E106" s="34"/>
      <c r="F106" s="34"/>
      <c r="G106" s="34"/>
      <c r="H106" s="34"/>
      <c r="I106" s="32"/>
      <c r="J106" s="56">
        <f>+J25</f>
        <v>45</v>
      </c>
      <c r="K106" s="34"/>
    </row>
    <row r="107" spans="1:30">
      <c r="B107" s="159" t="s">
        <v>145</v>
      </c>
      <c r="C107" s="160"/>
      <c r="D107" s="161"/>
      <c r="E107" s="24"/>
      <c r="F107" s="24"/>
      <c r="G107" s="34"/>
      <c r="H107" s="34"/>
      <c r="I107" s="32"/>
      <c r="J107" s="56">
        <f>+J106*2</f>
        <v>90</v>
      </c>
      <c r="K107" s="34"/>
    </row>
    <row r="108" spans="1:30">
      <c r="B108" s="165" t="s">
        <v>143</v>
      </c>
      <c r="C108" s="166"/>
      <c r="D108" s="167"/>
      <c r="E108" s="24"/>
      <c r="F108" s="24"/>
      <c r="G108" s="156"/>
      <c r="H108" s="157"/>
      <c r="I108" s="158"/>
      <c r="J108" s="56"/>
      <c r="K108" s="32"/>
    </row>
    <row r="109" spans="1:30" s="34" customFormat="1">
      <c r="A109" s="58"/>
      <c r="B109" s="165" t="s">
        <v>143</v>
      </c>
      <c r="C109" s="166"/>
      <c r="D109" s="167"/>
      <c r="I109" s="32"/>
      <c r="J109" s="56">
        <f>90*0</f>
        <v>0</v>
      </c>
      <c r="L109" s="23"/>
      <c r="M109" s="23"/>
      <c r="N109" s="23"/>
      <c r="O109" s="23"/>
      <c r="P109" s="23"/>
      <c r="Q109" s="23"/>
      <c r="R109" s="23"/>
      <c r="S109" s="23"/>
      <c r="T109" s="23"/>
      <c r="U109" s="23"/>
      <c r="V109" s="23"/>
      <c r="W109" s="23"/>
      <c r="X109" s="23"/>
      <c r="Y109" s="23"/>
      <c r="Z109" s="23"/>
      <c r="AA109" s="23"/>
      <c r="AB109" s="23"/>
      <c r="AC109" s="23"/>
      <c r="AD109" s="23"/>
    </row>
    <row r="110" spans="1:30" s="34" customFormat="1">
      <c r="A110" s="58"/>
      <c r="B110" s="33"/>
      <c r="C110" s="32"/>
      <c r="D110" s="32"/>
      <c r="I110" s="32"/>
      <c r="J110" s="56"/>
      <c r="K110" s="32"/>
      <c r="L110" s="23"/>
      <c r="M110" s="23"/>
      <c r="N110" s="23"/>
      <c r="O110" s="23"/>
      <c r="P110" s="23"/>
      <c r="Q110" s="23"/>
      <c r="R110" s="23"/>
      <c r="S110" s="23"/>
      <c r="T110" s="23"/>
      <c r="U110" s="23"/>
      <c r="V110" s="23"/>
      <c r="W110" s="23"/>
      <c r="X110" s="23"/>
      <c r="Y110" s="23"/>
      <c r="Z110" s="23"/>
      <c r="AA110" s="23"/>
      <c r="AB110" s="23"/>
      <c r="AC110" s="23"/>
      <c r="AD110" s="23"/>
    </row>
    <row r="111" spans="1:30">
      <c r="J111" s="56"/>
    </row>
  </sheetData>
  <mergeCells count="141">
    <mergeCell ref="B109:D109"/>
    <mergeCell ref="B108:D108"/>
    <mergeCell ref="G108:I108"/>
    <mergeCell ref="C22:D22"/>
    <mergeCell ref="C23:D23"/>
    <mergeCell ref="B106:D106"/>
    <mergeCell ref="B102:D102"/>
    <mergeCell ref="B103:D103"/>
    <mergeCell ref="B104:D104"/>
    <mergeCell ref="G104:I104"/>
    <mergeCell ref="B105:D105"/>
    <mergeCell ref="B107:D107"/>
    <mergeCell ref="B96:D96"/>
    <mergeCell ref="B97:D97"/>
    <mergeCell ref="B98:D98"/>
    <mergeCell ref="B99:D99"/>
    <mergeCell ref="B100:D100"/>
    <mergeCell ref="B101:D101"/>
    <mergeCell ref="B88:D88"/>
    <mergeCell ref="B89:D89"/>
    <mergeCell ref="B92:D92"/>
    <mergeCell ref="B93:D93"/>
    <mergeCell ref="B94:D94"/>
    <mergeCell ref="B95:D95"/>
    <mergeCell ref="C82:E82"/>
    <mergeCell ref="F82:G82"/>
    <mergeCell ref="C83:E83"/>
    <mergeCell ref="F83:G83"/>
    <mergeCell ref="B84:D84"/>
    <mergeCell ref="B87:E87"/>
    <mergeCell ref="C79:E79"/>
    <mergeCell ref="F79:G79"/>
    <mergeCell ref="C80:E80"/>
    <mergeCell ref="F80:G80"/>
    <mergeCell ref="C81:E81"/>
    <mergeCell ref="F81:G81"/>
    <mergeCell ref="C76:E76"/>
    <mergeCell ref="F76:G76"/>
    <mergeCell ref="C77:E77"/>
    <mergeCell ref="F77:G77"/>
    <mergeCell ref="C78:E78"/>
    <mergeCell ref="F78:G78"/>
    <mergeCell ref="C73:E73"/>
    <mergeCell ref="F73:G73"/>
    <mergeCell ref="C74:E74"/>
    <mergeCell ref="F74:G74"/>
    <mergeCell ref="C75:E75"/>
    <mergeCell ref="F75:G75"/>
    <mergeCell ref="C70:E70"/>
    <mergeCell ref="F70:G70"/>
    <mergeCell ref="C71:E71"/>
    <mergeCell ref="F71:G71"/>
    <mergeCell ref="C72:E72"/>
    <mergeCell ref="F72:G72"/>
    <mergeCell ref="C67:E67"/>
    <mergeCell ref="F67:G67"/>
    <mergeCell ref="C68:E68"/>
    <mergeCell ref="F68:G68"/>
    <mergeCell ref="C69:E69"/>
    <mergeCell ref="F69:G69"/>
    <mergeCell ref="C64:E64"/>
    <mergeCell ref="F64:G64"/>
    <mergeCell ref="C65:E65"/>
    <mergeCell ref="F65:G65"/>
    <mergeCell ref="C66:E66"/>
    <mergeCell ref="F66:G66"/>
    <mergeCell ref="C61:E61"/>
    <mergeCell ref="F61:G61"/>
    <mergeCell ref="C62:E62"/>
    <mergeCell ref="F62:G62"/>
    <mergeCell ref="C63:E63"/>
    <mergeCell ref="F63:G63"/>
    <mergeCell ref="C58:E58"/>
    <mergeCell ref="F58:G58"/>
    <mergeCell ref="C59:E59"/>
    <mergeCell ref="F59:G59"/>
    <mergeCell ref="C60:E60"/>
    <mergeCell ref="F60:G60"/>
    <mergeCell ref="C55:E55"/>
    <mergeCell ref="F55:G55"/>
    <mergeCell ref="C56:E56"/>
    <mergeCell ref="F56:G56"/>
    <mergeCell ref="C57:E57"/>
    <mergeCell ref="F57:G57"/>
    <mergeCell ref="C52:E52"/>
    <mergeCell ref="F52:G52"/>
    <mergeCell ref="C53:E53"/>
    <mergeCell ref="F53:G53"/>
    <mergeCell ref="C54:E54"/>
    <mergeCell ref="F54:G54"/>
    <mergeCell ref="C49:E49"/>
    <mergeCell ref="F49:G49"/>
    <mergeCell ref="C50:E50"/>
    <mergeCell ref="F50:G50"/>
    <mergeCell ref="C51:E51"/>
    <mergeCell ref="F51:G51"/>
    <mergeCell ref="C46:E46"/>
    <mergeCell ref="F46:G46"/>
    <mergeCell ref="C47:E47"/>
    <mergeCell ref="F47:G47"/>
    <mergeCell ref="C48:E48"/>
    <mergeCell ref="F48:G48"/>
    <mergeCell ref="C43:E43"/>
    <mergeCell ref="F43:G43"/>
    <mergeCell ref="C44:E44"/>
    <mergeCell ref="F44:G44"/>
    <mergeCell ref="C45:E45"/>
    <mergeCell ref="F45:G45"/>
    <mergeCell ref="C40:E40"/>
    <mergeCell ref="F40:G40"/>
    <mergeCell ref="C41:E41"/>
    <mergeCell ref="F41:G41"/>
    <mergeCell ref="C42:E42"/>
    <mergeCell ref="F42:G42"/>
    <mergeCell ref="C37:E37"/>
    <mergeCell ref="F37:G37"/>
    <mergeCell ref="C38:E38"/>
    <mergeCell ref="F38:G38"/>
    <mergeCell ref="C39:E39"/>
    <mergeCell ref="F39:G39"/>
    <mergeCell ref="C35:E35"/>
    <mergeCell ref="F35:G35"/>
    <mergeCell ref="C36:E36"/>
    <mergeCell ref="F36:G36"/>
    <mergeCell ref="B15:K15"/>
    <mergeCell ref="C24:D24"/>
    <mergeCell ref="C25:D25"/>
    <mergeCell ref="C26:D26"/>
    <mergeCell ref="B31:J31"/>
    <mergeCell ref="C33:E33"/>
    <mergeCell ref="F33:G33"/>
    <mergeCell ref="E9:K9"/>
    <mergeCell ref="B13:B14"/>
    <mergeCell ref="C13:C14"/>
    <mergeCell ref="D13:D14"/>
    <mergeCell ref="E13:E14"/>
    <mergeCell ref="G13:I13"/>
    <mergeCell ref="J13:J14"/>
    <mergeCell ref="K13:K14"/>
    <mergeCell ref="C34:E34"/>
    <mergeCell ref="F34:G34"/>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CC52DB-AB16-49A0-8970-F94FF5D836B6}">
  <sheetPr>
    <tabColor rgb="FFFFFF00"/>
  </sheetPr>
  <dimension ref="A2:AD112"/>
  <sheetViews>
    <sheetView zoomScale="70" workbookViewId="0">
      <selection activeCell="I40" sqref="I40"/>
    </sheetView>
  </sheetViews>
  <sheetFormatPr defaultColWidth="8.90625" defaultRowHeight="21.5"/>
  <cols>
    <col min="1" max="1" width="8.90625" style="23"/>
    <col min="2" max="2" width="29.90625" style="22" customWidth="1"/>
    <col min="3" max="3" width="21.90625" style="21" customWidth="1"/>
    <col min="4" max="4" width="23.453125" style="21" customWidth="1"/>
    <col min="5" max="5" width="47.08984375" style="23" customWidth="1"/>
    <col min="6" max="6" width="14.90625" style="23" customWidth="1"/>
    <col min="7" max="7" width="12.90625" style="23" customWidth="1"/>
    <col min="8" max="8" width="13.54296875" style="23" customWidth="1"/>
    <col min="9" max="9" width="14.90625" style="23" customWidth="1"/>
    <col min="10" max="10" width="19.90625" style="23" customWidth="1"/>
    <col min="11" max="11" width="35" style="22" customWidth="1"/>
    <col min="12" max="16384" width="8.90625" style="23"/>
  </cols>
  <sheetData>
    <row r="2" spans="2:11" ht="42" customHeight="1">
      <c r="B2" s="24" t="s">
        <v>99</v>
      </c>
      <c r="C2" s="36" t="s">
        <v>251</v>
      </c>
    </row>
    <row r="3" spans="2:11" ht="21" customHeight="1">
      <c r="B3" s="24" t="s">
        <v>100</v>
      </c>
      <c r="C3" s="25"/>
      <c r="E3" s="23" t="s">
        <v>260</v>
      </c>
      <c r="F3" s="23">
        <f>3*11</f>
        <v>33</v>
      </c>
    </row>
    <row r="4" spans="2:11" ht="21" customHeight="1">
      <c r="B4" s="24" t="s">
        <v>101</v>
      </c>
      <c r="C4" s="32" t="s">
        <v>216</v>
      </c>
    </row>
    <row r="5" spans="2:11" ht="21" customHeight="1">
      <c r="B5" s="24" t="s">
        <v>102</v>
      </c>
      <c r="C5" s="25" t="s">
        <v>259</v>
      </c>
    </row>
    <row r="6" spans="2:11" ht="21" customHeight="1">
      <c r="B6" s="24" t="s">
        <v>103</v>
      </c>
      <c r="C6" s="25"/>
      <c r="E6" s="23" t="s">
        <v>257</v>
      </c>
    </row>
    <row r="7" spans="2:11" ht="21" customHeight="1">
      <c r="B7" s="24" t="s">
        <v>104</v>
      </c>
      <c r="C7" s="25">
        <v>3</v>
      </c>
    </row>
    <row r="8" spans="2:11" ht="21" customHeight="1">
      <c r="B8" s="24" t="s">
        <v>105</v>
      </c>
      <c r="C8" s="25" t="s">
        <v>256</v>
      </c>
    </row>
    <row r="9" spans="2:11" ht="41.4" customHeight="1">
      <c r="B9" s="26" t="s">
        <v>106</v>
      </c>
      <c r="C9" s="25">
        <f>C7+1</f>
        <v>4</v>
      </c>
      <c r="E9" s="135"/>
      <c r="F9" s="135"/>
      <c r="G9" s="135"/>
      <c r="H9" s="135"/>
      <c r="I9" s="135"/>
      <c r="J9" s="135"/>
      <c r="K9" s="135"/>
    </row>
    <row r="10" spans="2:11" ht="21" customHeight="1">
      <c r="B10" s="24" t="s">
        <v>107</v>
      </c>
      <c r="C10" s="25" t="s">
        <v>217</v>
      </c>
      <c r="J10" s="27"/>
    </row>
    <row r="11" spans="2:11" ht="21" customHeight="1">
      <c r="B11" s="24" t="s">
        <v>108</v>
      </c>
      <c r="C11" s="25" t="s">
        <v>218</v>
      </c>
    </row>
    <row r="12" spans="2:11">
      <c r="B12" s="28"/>
      <c r="C12" s="29"/>
    </row>
    <row r="13" spans="2:11" ht="15" customHeight="1">
      <c r="B13" s="136" t="s">
        <v>109</v>
      </c>
      <c r="C13" s="136" t="s">
        <v>110</v>
      </c>
      <c r="D13" s="136" t="s">
        <v>111</v>
      </c>
      <c r="E13" s="136" t="s">
        <v>112</v>
      </c>
      <c r="F13" s="30"/>
      <c r="G13" s="136" t="s">
        <v>113</v>
      </c>
      <c r="H13" s="136"/>
      <c r="I13" s="136"/>
      <c r="J13" s="136" t="s">
        <v>114</v>
      </c>
      <c r="K13" s="136" t="s">
        <v>115</v>
      </c>
    </row>
    <row r="14" spans="2:11" ht="15" customHeight="1">
      <c r="B14" s="136"/>
      <c r="C14" s="136"/>
      <c r="D14" s="136"/>
      <c r="E14" s="136"/>
      <c r="F14" s="30" t="s">
        <v>116</v>
      </c>
      <c r="G14" s="30" t="s">
        <v>117</v>
      </c>
      <c r="H14" s="30" t="s">
        <v>118</v>
      </c>
      <c r="I14" s="30" t="s">
        <v>119</v>
      </c>
      <c r="J14" s="136"/>
      <c r="K14" s="136"/>
    </row>
    <row r="15" spans="2:11" ht="18.649999999999999" customHeight="1">
      <c r="B15" s="132" t="s">
        <v>120</v>
      </c>
      <c r="C15" s="132"/>
      <c r="D15" s="132"/>
      <c r="E15" s="132"/>
      <c r="F15" s="132"/>
      <c r="G15" s="132"/>
      <c r="H15" s="132"/>
      <c r="I15" s="132"/>
      <c r="J15" s="132"/>
      <c r="K15" s="132"/>
    </row>
    <row r="16" spans="2:11">
      <c r="B16" s="31" t="s">
        <v>219</v>
      </c>
      <c r="C16" s="32" t="s">
        <v>220</v>
      </c>
      <c r="D16" s="32" t="s">
        <v>221</v>
      </c>
      <c r="E16" s="32" t="s">
        <v>222</v>
      </c>
      <c r="F16" s="32"/>
      <c r="G16" s="32"/>
      <c r="H16" s="32"/>
      <c r="I16" s="33"/>
      <c r="J16" s="32"/>
      <c r="K16" s="23" t="s">
        <v>257</v>
      </c>
    </row>
    <row r="17" spans="2:11">
      <c r="B17" s="33" t="s">
        <v>261</v>
      </c>
      <c r="C17" s="32" t="s">
        <v>261</v>
      </c>
      <c r="D17" s="32" t="s">
        <v>228</v>
      </c>
      <c r="E17" s="34"/>
      <c r="F17" s="32">
        <v>8</v>
      </c>
      <c r="G17" s="32">
        <v>1</v>
      </c>
      <c r="H17" s="34"/>
      <c r="I17" s="34"/>
      <c r="J17" s="32">
        <v>8</v>
      </c>
      <c r="K17" s="33" t="s">
        <v>262</v>
      </c>
    </row>
    <row r="18" spans="2:11">
      <c r="B18" s="33"/>
      <c r="C18" s="32"/>
      <c r="D18" s="32"/>
      <c r="E18" s="34"/>
      <c r="F18" s="32"/>
      <c r="G18" s="32"/>
      <c r="H18" s="34"/>
      <c r="I18" s="34"/>
      <c r="J18" s="32"/>
      <c r="K18" s="33"/>
    </row>
    <row r="19" spans="2:11">
      <c r="B19" s="33"/>
      <c r="C19" s="32"/>
      <c r="D19" s="32"/>
      <c r="E19" s="34"/>
      <c r="F19" s="32"/>
      <c r="G19" s="32"/>
      <c r="H19" s="34"/>
      <c r="I19" s="34"/>
      <c r="J19" s="32"/>
      <c r="K19" s="33"/>
    </row>
    <row r="20" spans="2:11" ht="22.5" customHeight="1">
      <c r="B20" s="35" t="s">
        <v>121</v>
      </c>
      <c r="C20" s="25"/>
      <c r="D20" s="25"/>
      <c r="E20" s="36"/>
      <c r="F20" s="36"/>
      <c r="G20" s="37"/>
      <c r="H20" s="34"/>
      <c r="I20" s="30"/>
      <c r="J20" s="38"/>
      <c r="K20" s="33"/>
    </row>
    <row r="21" spans="2:11" ht="22.5" customHeight="1">
      <c r="B21" s="35"/>
      <c r="C21" s="36" t="s">
        <v>219</v>
      </c>
      <c r="D21" s="31"/>
      <c r="E21" s="36"/>
      <c r="F21" s="36"/>
      <c r="G21" s="37"/>
      <c r="H21" s="34"/>
      <c r="I21" s="25" t="s">
        <v>14</v>
      </c>
      <c r="J21" s="38">
        <f>+J16</f>
        <v>0</v>
      </c>
      <c r="K21" s="33"/>
    </row>
    <row r="22" spans="2:11" ht="22.5" customHeight="1">
      <c r="B22" s="35"/>
      <c r="C22" s="78" t="s">
        <v>261</v>
      </c>
      <c r="D22" s="33"/>
      <c r="E22" s="31"/>
      <c r="F22" s="31"/>
      <c r="G22" s="32"/>
      <c r="H22" s="32"/>
      <c r="I22" s="25" t="s">
        <v>23</v>
      </c>
      <c r="J22" s="38">
        <f>+J17</f>
        <v>8</v>
      </c>
      <c r="K22" s="33"/>
    </row>
    <row r="23" spans="2:11" ht="22.5" customHeight="1">
      <c r="B23" s="35"/>
      <c r="C23" s="78"/>
      <c r="D23" s="33"/>
      <c r="E23" s="31"/>
      <c r="F23" s="31"/>
      <c r="G23" s="32"/>
      <c r="H23" s="32"/>
      <c r="I23" s="25"/>
      <c r="J23" s="38"/>
      <c r="K23" s="33"/>
    </row>
    <row r="24" spans="2:11" ht="22.5" customHeight="1">
      <c r="B24" s="35"/>
      <c r="C24" s="78"/>
      <c r="D24" s="33"/>
      <c r="E24" s="31"/>
      <c r="F24" s="31"/>
      <c r="G24" s="32"/>
      <c r="H24" s="32"/>
      <c r="I24" s="25"/>
      <c r="J24" s="38"/>
      <c r="K24" s="33"/>
    </row>
    <row r="25" spans="2:11" ht="22.5" customHeight="1">
      <c r="B25" s="35"/>
      <c r="C25" s="139"/>
      <c r="D25" s="139"/>
      <c r="E25" s="31"/>
      <c r="F25" s="31"/>
      <c r="G25" s="32"/>
      <c r="H25" s="32"/>
      <c r="I25" s="25"/>
      <c r="J25" s="38"/>
      <c r="K25" s="33"/>
    </row>
    <row r="26" spans="2:11" ht="22.5" customHeight="1">
      <c r="B26" s="35"/>
      <c r="C26" s="134"/>
      <c r="D26" s="134"/>
      <c r="E26" s="31"/>
      <c r="F26" s="31"/>
      <c r="G26" s="32"/>
      <c r="H26" s="32"/>
      <c r="I26" s="25"/>
      <c r="J26" s="38"/>
      <c r="K26" s="33"/>
    </row>
    <row r="27" spans="2:11" ht="22.5" customHeight="1">
      <c r="B27" s="33"/>
      <c r="C27" s="141"/>
      <c r="D27" s="141"/>
      <c r="E27" s="34"/>
      <c r="F27" s="34"/>
      <c r="G27" s="34"/>
      <c r="H27" s="34"/>
      <c r="I27" s="34"/>
      <c r="J27" s="38"/>
      <c r="K27" s="33"/>
    </row>
    <row r="28" spans="2:11" ht="21.65" customHeight="1">
      <c r="B28" s="33"/>
      <c r="C28" s="34"/>
      <c r="D28" s="34"/>
      <c r="E28" s="34"/>
      <c r="F28" s="34"/>
      <c r="G28" s="34"/>
      <c r="H28" s="34"/>
      <c r="I28" s="34"/>
      <c r="J28" s="38"/>
      <c r="K28" s="39"/>
    </row>
    <row r="29" spans="2:11" ht="21.65" customHeight="1">
      <c r="B29" s="31"/>
      <c r="C29" s="34"/>
      <c r="D29" s="34"/>
      <c r="E29" s="34"/>
      <c r="F29" s="34"/>
      <c r="G29" s="34"/>
      <c r="H29" s="34"/>
      <c r="I29" s="34"/>
      <c r="J29" s="38"/>
      <c r="K29" s="39"/>
    </row>
    <row r="30" spans="2:11">
      <c r="B30" s="31"/>
      <c r="C30" s="31"/>
      <c r="D30" s="31"/>
      <c r="E30" s="31"/>
      <c r="F30" s="31"/>
      <c r="G30" s="34"/>
      <c r="H30" s="34"/>
      <c r="I30" s="34"/>
      <c r="J30" s="39"/>
      <c r="K30" s="33"/>
    </row>
    <row r="31" spans="2:11">
      <c r="B31" s="33"/>
      <c r="C31" s="32"/>
      <c r="D31" s="32"/>
      <c r="E31" s="34"/>
      <c r="F31" s="34"/>
      <c r="G31" s="34"/>
      <c r="H31" s="34"/>
      <c r="I31" s="34"/>
      <c r="J31" s="34"/>
      <c r="K31" s="33"/>
    </row>
    <row r="32" spans="2:11" ht="23">
      <c r="B32" s="142" t="s">
        <v>122</v>
      </c>
      <c r="C32" s="142"/>
      <c r="D32" s="142"/>
      <c r="E32" s="142"/>
      <c r="F32" s="142"/>
      <c r="G32" s="142"/>
      <c r="H32" s="142"/>
      <c r="I32" s="142"/>
      <c r="J32" s="142"/>
      <c r="K32" s="33"/>
    </row>
    <row r="33" spans="2:11">
      <c r="B33" s="32"/>
      <c r="C33" s="32"/>
      <c r="D33" s="32"/>
      <c r="E33" s="34"/>
      <c r="F33" s="34"/>
      <c r="G33" s="34"/>
      <c r="H33" s="34"/>
      <c r="I33" s="34"/>
      <c r="J33" s="34"/>
      <c r="K33" s="33"/>
    </row>
    <row r="34" spans="2:11" s="41" customFormat="1" ht="29.15" customHeight="1">
      <c r="B34" s="36" t="s">
        <v>0</v>
      </c>
      <c r="C34" s="140" t="s">
        <v>1</v>
      </c>
      <c r="D34" s="140"/>
      <c r="E34" s="140"/>
      <c r="F34" s="140" t="s">
        <v>2</v>
      </c>
      <c r="G34" s="140"/>
      <c r="H34" s="25" t="s">
        <v>3</v>
      </c>
      <c r="I34" s="25" t="s">
        <v>4</v>
      </c>
      <c r="J34" s="25" t="s">
        <v>123</v>
      </c>
      <c r="K34" s="25" t="s">
        <v>124</v>
      </c>
    </row>
    <row r="35" spans="2:11" s="41" customFormat="1" ht="162" customHeight="1">
      <c r="B35" s="42">
        <v>1</v>
      </c>
      <c r="C35" s="137" t="s">
        <v>183</v>
      </c>
      <c r="D35" s="137"/>
      <c r="E35" s="137"/>
      <c r="F35" s="138" t="s">
        <v>7</v>
      </c>
      <c r="G35" s="138"/>
      <c r="H35" s="43" t="s">
        <v>125</v>
      </c>
      <c r="I35" s="44">
        <v>1</v>
      </c>
      <c r="J35" s="45"/>
      <c r="K35" s="42"/>
    </row>
    <row r="36" spans="2:11" s="41" customFormat="1" ht="209.5" customHeight="1">
      <c r="B36" s="42">
        <v>2</v>
      </c>
      <c r="C36" s="137" t="s">
        <v>184</v>
      </c>
      <c r="D36" s="137"/>
      <c r="E36" s="137"/>
      <c r="F36" s="138" t="s">
        <v>9</v>
      </c>
      <c r="G36" s="138"/>
      <c r="H36" s="42" t="s">
        <v>10</v>
      </c>
      <c r="I36" s="42"/>
      <c r="J36" s="45"/>
      <c r="K36" s="42"/>
    </row>
    <row r="37" spans="2:11" s="41" customFormat="1" ht="236.5" customHeight="1">
      <c r="B37" s="42">
        <v>3</v>
      </c>
      <c r="C37" s="137" t="s">
        <v>185</v>
      </c>
      <c r="D37" s="137"/>
      <c r="E37" s="137"/>
      <c r="F37" s="138" t="s">
        <v>11</v>
      </c>
      <c r="G37" s="138"/>
      <c r="H37" s="42" t="s">
        <v>12</v>
      </c>
      <c r="I37" s="42"/>
      <c r="J37" s="45"/>
      <c r="K37" s="42"/>
    </row>
    <row r="38" spans="2:11" s="41" customFormat="1" ht="195" customHeight="1">
      <c r="B38" s="42">
        <v>4</v>
      </c>
      <c r="C38" s="137" t="s">
        <v>186</v>
      </c>
      <c r="D38" s="137"/>
      <c r="E38" s="137"/>
      <c r="F38" s="138" t="s">
        <v>13</v>
      </c>
      <c r="G38" s="138"/>
      <c r="H38" s="42" t="s">
        <v>14</v>
      </c>
      <c r="I38" s="42"/>
      <c r="J38" s="45"/>
      <c r="K38" s="42"/>
    </row>
    <row r="39" spans="2:11" s="41" customFormat="1" ht="88.4" customHeight="1">
      <c r="B39" s="42">
        <v>5</v>
      </c>
      <c r="C39" s="137" t="s">
        <v>187</v>
      </c>
      <c r="D39" s="137"/>
      <c r="E39" s="137"/>
      <c r="F39" s="138" t="s">
        <v>15</v>
      </c>
      <c r="G39" s="138"/>
      <c r="H39" s="42" t="s">
        <v>10</v>
      </c>
      <c r="I39" s="44">
        <v>0</v>
      </c>
      <c r="J39" s="45"/>
      <c r="K39" s="42"/>
    </row>
    <row r="40" spans="2:11" s="41" customFormat="1" ht="272.5" customHeight="1">
      <c r="B40" s="42">
        <v>6</v>
      </c>
      <c r="C40" s="137" t="s">
        <v>188</v>
      </c>
      <c r="D40" s="137"/>
      <c r="E40" s="137"/>
      <c r="F40" s="138" t="s">
        <v>16</v>
      </c>
      <c r="G40" s="138"/>
      <c r="H40" s="43" t="s">
        <v>17</v>
      </c>
      <c r="I40" s="44"/>
      <c r="J40" s="45"/>
      <c r="K40" s="42"/>
    </row>
    <row r="41" spans="2:11" s="41" customFormat="1" ht="192" customHeight="1">
      <c r="B41" s="42">
        <v>7</v>
      </c>
      <c r="C41" s="137" t="s">
        <v>189</v>
      </c>
      <c r="D41" s="137"/>
      <c r="E41" s="137"/>
      <c r="F41" s="138" t="s">
        <v>18</v>
      </c>
      <c r="G41" s="138"/>
      <c r="H41" s="43" t="s">
        <v>19</v>
      </c>
      <c r="I41" s="42"/>
      <c r="J41" s="45"/>
      <c r="K41" s="42"/>
    </row>
    <row r="42" spans="2:11" s="41" customFormat="1" ht="232.75" customHeight="1">
      <c r="B42" s="42">
        <v>8</v>
      </c>
      <c r="C42" s="137" t="s">
        <v>190</v>
      </c>
      <c r="D42" s="137"/>
      <c r="E42" s="137"/>
      <c r="F42" s="138" t="s">
        <v>182</v>
      </c>
      <c r="G42" s="138"/>
      <c r="H42" s="43" t="s">
        <v>21</v>
      </c>
      <c r="I42" s="42"/>
      <c r="J42" s="45"/>
      <c r="K42" s="42"/>
    </row>
    <row r="43" spans="2:11" s="41" customFormat="1" ht="292.5" customHeight="1">
      <c r="B43" s="42">
        <v>9</v>
      </c>
      <c r="C43" s="137" t="s">
        <v>191</v>
      </c>
      <c r="D43" s="137"/>
      <c r="E43" s="137"/>
      <c r="F43" s="138" t="s">
        <v>22</v>
      </c>
      <c r="G43" s="138"/>
      <c r="H43" s="43" t="s">
        <v>23</v>
      </c>
      <c r="I43" s="42"/>
      <c r="J43" s="45"/>
      <c r="K43" s="42"/>
    </row>
    <row r="44" spans="2:11" s="41" customFormat="1" ht="262.64999999999998" customHeight="1">
      <c r="B44" s="42">
        <v>10</v>
      </c>
      <c r="C44" s="137" t="s">
        <v>192</v>
      </c>
      <c r="D44" s="137"/>
      <c r="E44" s="137"/>
      <c r="F44" s="138" t="s">
        <v>24</v>
      </c>
      <c r="G44" s="138"/>
      <c r="H44" s="43" t="s">
        <v>23</v>
      </c>
      <c r="I44" s="42"/>
      <c r="J44" s="45"/>
      <c r="K44" s="42"/>
    </row>
    <row r="45" spans="2:11" s="41" customFormat="1" ht="249" customHeight="1">
      <c r="B45" s="42">
        <v>11</v>
      </c>
      <c r="C45" s="137" t="s">
        <v>193</v>
      </c>
      <c r="D45" s="137"/>
      <c r="E45" s="137"/>
      <c r="F45" s="138" t="s">
        <v>25</v>
      </c>
      <c r="G45" s="138"/>
      <c r="H45" s="43" t="s">
        <v>23</v>
      </c>
      <c r="I45" s="42"/>
      <c r="J45" s="45"/>
      <c r="K45" s="42"/>
    </row>
    <row r="46" spans="2:11" s="41" customFormat="1" ht="145.65" customHeight="1">
      <c r="B46" s="42">
        <v>12</v>
      </c>
      <c r="C46" s="137" t="s">
        <v>194</v>
      </c>
      <c r="D46" s="137"/>
      <c r="E46" s="137"/>
      <c r="F46" s="138" t="s">
        <v>26</v>
      </c>
      <c r="G46" s="138"/>
      <c r="H46" s="43" t="s">
        <v>23</v>
      </c>
      <c r="I46" s="42"/>
      <c r="J46" s="45"/>
      <c r="K46" s="42"/>
    </row>
    <row r="47" spans="2:11" s="41" customFormat="1" ht="282.64999999999998" customHeight="1">
      <c r="B47" s="42">
        <v>13</v>
      </c>
      <c r="C47" s="137" t="s">
        <v>195</v>
      </c>
      <c r="D47" s="137"/>
      <c r="E47" s="137"/>
      <c r="F47" s="138" t="s">
        <v>27</v>
      </c>
      <c r="G47" s="138"/>
      <c r="H47" s="43" t="s">
        <v>23</v>
      </c>
      <c r="I47" s="42"/>
      <c r="J47" s="45"/>
      <c r="K47" s="42"/>
    </row>
    <row r="48" spans="2:11" s="41" customFormat="1" ht="166.75" customHeight="1">
      <c r="B48" s="42">
        <v>14</v>
      </c>
      <c r="C48" s="137" t="s">
        <v>196</v>
      </c>
      <c r="D48" s="137"/>
      <c r="E48" s="137"/>
      <c r="F48" s="138" t="s">
        <v>28</v>
      </c>
      <c r="G48" s="138"/>
      <c r="H48" s="43" t="s">
        <v>23</v>
      </c>
      <c r="I48" s="42"/>
      <c r="J48" s="45"/>
      <c r="K48" s="42"/>
    </row>
    <row r="49" spans="2:11" s="41" customFormat="1" ht="270.64999999999998" customHeight="1">
      <c r="B49" s="42">
        <v>15</v>
      </c>
      <c r="C49" s="137" t="s">
        <v>197</v>
      </c>
      <c r="D49" s="137"/>
      <c r="E49" s="137"/>
      <c r="F49" s="138" t="s">
        <v>29</v>
      </c>
      <c r="G49" s="138"/>
      <c r="H49" s="42" t="s">
        <v>10</v>
      </c>
      <c r="I49" s="42"/>
      <c r="J49" s="45"/>
      <c r="K49" s="42"/>
    </row>
    <row r="50" spans="2:11" s="41" customFormat="1" ht="200.5" customHeight="1">
      <c r="B50" s="42">
        <v>16</v>
      </c>
      <c r="C50" s="137" t="s">
        <v>198</v>
      </c>
      <c r="D50" s="137"/>
      <c r="E50" s="137"/>
      <c r="F50" s="138" t="s">
        <v>30</v>
      </c>
      <c r="G50" s="138"/>
      <c r="H50" s="42"/>
      <c r="I50" s="42"/>
      <c r="J50" s="45"/>
      <c r="K50" s="42"/>
    </row>
    <row r="51" spans="2:11" s="41" customFormat="1" ht="52.75" customHeight="1">
      <c r="B51" s="42">
        <v>17</v>
      </c>
      <c r="C51" s="143" t="s">
        <v>126</v>
      </c>
      <c r="D51" s="143"/>
      <c r="E51" s="143"/>
      <c r="F51" s="138" t="s">
        <v>127</v>
      </c>
      <c r="G51" s="138"/>
      <c r="H51" s="46"/>
      <c r="I51" s="42"/>
      <c r="J51" s="45"/>
      <c r="K51" s="42"/>
    </row>
    <row r="52" spans="2:11" s="41" customFormat="1" ht="87" customHeight="1">
      <c r="B52" s="42">
        <v>18</v>
      </c>
      <c r="C52" s="137" t="s">
        <v>199</v>
      </c>
      <c r="D52" s="137"/>
      <c r="E52" s="137"/>
      <c r="F52" s="138" t="s">
        <v>31</v>
      </c>
      <c r="G52" s="138"/>
      <c r="H52" s="42" t="s">
        <v>10</v>
      </c>
      <c r="I52" s="42"/>
      <c r="J52" s="45"/>
      <c r="K52" s="42"/>
    </row>
    <row r="53" spans="2:11" s="41" customFormat="1" ht="163.4" customHeight="1">
      <c r="B53" s="42">
        <v>19</v>
      </c>
      <c r="C53" s="137" t="s">
        <v>200</v>
      </c>
      <c r="D53" s="137"/>
      <c r="E53" s="137"/>
      <c r="F53" s="138" t="s">
        <v>32</v>
      </c>
      <c r="G53" s="138"/>
      <c r="H53" s="42" t="s">
        <v>10</v>
      </c>
      <c r="I53" s="44"/>
      <c r="J53" s="45"/>
      <c r="K53" s="32"/>
    </row>
    <row r="54" spans="2:11" s="41" customFormat="1" ht="122.4" customHeight="1">
      <c r="B54" s="42">
        <v>20</v>
      </c>
      <c r="C54" s="137" t="s">
        <v>201</v>
      </c>
      <c r="D54" s="137"/>
      <c r="E54" s="137"/>
      <c r="F54" s="138" t="s">
        <v>33</v>
      </c>
      <c r="G54" s="138"/>
      <c r="H54" s="42" t="s">
        <v>10</v>
      </c>
      <c r="I54" s="44">
        <f>+J101</f>
        <v>0</v>
      </c>
      <c r="J54" s="45"/>
      <c r="K54" s="42"/>
    </row>
    <row r="55" spans="2:11" s="41" customFormat="1" ht="103.75" customHeight="1">
      <c r="B55" s="42">
        <v>21</v>
      </c>
      <c r="C55" s="137" t="s">
        <v>202</v>
      </c>
      <c r="D55" s="137"/>
      <c r="E55" s="137"/>
      <c r="F55" s="138" t="s">
        <v>34</v>
      </c>
      <c r="G55" s="138"/>
      <c r="H55" s="42" t="s">
        <v>10</v>
      </c>
      <c r="I55" s="44">
        <f>+J106</f>
        <v>0</v>
      </c>
      <c r="J55" s="45"/>
      <c r="K55" s="42"/>
    </row>
    <row r="56" spans="2:11" s="41" customFormat="1" ht="214.75" customHeight="1">
      <c r="B56" s="42">
        <v>22</v>
      </c>
      <c r="C56" s="137" t="s">
        <v>203</v>
      </c>
      <c r="D56" s="137"/>
      <c r="E56" s="137"/>
      <c r="F56" s="138" t="s">
        <v>35</v>
      </c>
      <c r="G56" s="138"/>
      <c r="H56" s="42" t="s">
        <v>10</v>
      </c>
      <c r="I56" s="42"/>
      <c r="J56" s="45"/>
      <c r="K56" s="42"/>
    </row>
    <row r="57" spans="2:11" s="41" customFormat="1" ht="32.15" customHeight="1">
      <c r="B57" s="42">
        <v>23</v>
      </c>
      <c r="C57" s="143" t="s">
        <v>128</v>
      </c>
      <c r="D57" s="143"/>
      <c r="E57" s="143"/>
      <c r="F57" s="138"/>
      <c r="G57" s="138"/>
      <c r="H57" s="35"/>
      <c r="I57" s="42"/>
      <c r="J57" s="45"/>
      <c r="K57" s="42"/>
    </row>
    <row r="58" spans="2:11" s="41" customFormat="1" ht="64.400000000000006" customHeight="1">
      <c r="B58" s="42">
        <v>24</v>
      </c>
      <c r="C58" s="137" t="s">
        <v>204</v>
      </c>
      <c r="D58" s="137"/>
      <c r="E58" s="137"/>
      <c r="F58" s="138" t="s">
        <v>36</v>
      </c>
      <c r="G58" s="138"/>
      <c r="H58" s="42"/>
      <c r="I58" s="42"/>
      <c r="J58" s="45"/>
      <c r="K58" s="33"/>
    </row>
    <row r="59" spans="2:11" s="41" customFormat="1" ht="102.65" customHeight="1">
      <c r="B59" s="42">
        <v>25</v>
      </c>
      <c r="C59" s="137" t="s">
        <v>205</v>
      </c>
      <c r="D59" s="137"/>
      <c r="E59" s="137"/>
      <c r="F59" s="138" t="s">
        <v>37</v>
      </c>
      <c r="G59" s="138"/>
      <c r="H59" s="43" t="s">
        <v>23</v>
      </c>
      <c r="I59" s="44"/>
      <c r="J59" s="45"/>
      <c r="K59" s="32"/>
    </row>
    <row r="60" spans="2:11" s="41" customFormat="1" ht="216.65" customHeight="1">
      <c r="B60" s="42">
        <v>26</v>
      </c>
      <c r="C60" s="137" t="s">
        <v>206</v>
      </c>
      <c r="D60" s="137"/>
      <c r="E60" s="137"/>
      <c r="F60" s="138" t="s">
        <v>38</v>
      </c>
      <c r="G60" s="138"/>
      <c r="H60" s="43" t="s">
        <v>23</v>
      </c>
      <c r="I60" s="44">
        <f>+J97</f>
        <v>8</v>
      </c>
      <c r="J60" s="45"/>
      <c r="K60" s="42"/>
    </row>
    <row r="61" spans="2:11" s="41" customFormat="1" ht="180.65" customHeight="1">
      <c r="B61" s="42">
        <v>27</v>
      </c>
      <c r="C61" s="137" t="s">
        <v>207</v>
      </c>
      <c r="D61" s="137"/>
      <c r="E61" s="137"/>
      <c r="F61" s="138" t="s">
        <v>39</v>
      </c>
      <c r="G61" s="138"/>
      <c r="H61" s="43" t="s">
        <v>23</v>
      </c>
      <c r="I61" s="42">
        <v>0</v>
      </c>
      <c r="J61" s="45"/>
      <c r="K61" s="42"/>
    </row>
    <row r="62" spans="2:11" s="41" customFormat="1" ht="153" customHeight="1">
      <c r="B62" s="42">
        <v>28</v>
      </c>
      <c r="C62" s="137" t="s">
        <v>40</v>
      </c>
      <c r="D62" s="137"/>
      <c r="E62" s="137"/>
      <c r="F62" s="138" t="s">
        <v>41</v>
      </c>
      <c r="G62" s="138"/>
      <c r="H62" s="43" t="s">
        <v>10</v>
      </c>
      <c r="I62" s="42"/>
      <c r="J62" s="45"/>
      <c r="K62" s="42"/>
    </row>
    <row r="63" spans="2:11" s="41" customFormat="1" ht="111.65" customHeight="1">
      <c r="B63" s="42">
        <v>29</v>
      </c>
      <c r="C63" s="137" t="s">
        <v>208</v>
      </c>
      <c r="D63" s="137"/>
      <c r="E63" s="137"/>
      <c r="F63" s="138" t="s">
        <v>42</v>
      </c>
      <c r="G63" s="138"/>
      <c r="H63" s="43" t="s">
        <v>10</v>
      </c>
      <c r="I63" s="44"/>
      <c r="J63" s="45"/>
      <c r="K63" s="42"/>
    </row>
    <row r="64" spans="2:11" s="41" customFormat="1" ht="241.75" customHeight="1">
      <c r="B64" s="42">
        <v>30</v>
      </c>
      <c r="C64" s="137" t="s">
        <v>209</v>
      </c>
      <c r="D64" s="137"/>
      <c r="E64" s="137"/>
      <c r="F64" s="138" t="s">
        <v>43</v>
      </c>
      <c r="G64" s="138"/>
      <c r="H64" s="43" t="s">
        <v>23</v>
      </c>
      <c r="I64" s="44"/>
      <c r="J64" s="45"/>
      <c r="K64" s="42"/>
    </row>
    <row r="65" spans="2:11" s="41" customFormat="1" ht="249" customHeight="1">
      <c r="B65" s="42">
        <v>31</v>
      </c>
      <c r="C65" s="137" t="s">
        <v>129</v>
      </c>
      <c r="D65" s="137"/>
      <c r="E65" s="137"/>
      <c r="F65" s="138" t="s">
        <v>44</v>
      </c>
      <c r="G65" s="138"/>
      <c r="H65" s="43" t="s">
        <v>45</v>
      </c>
      <c r="I65" s="44"/>
      <c r="J65" s="45"/>
      <c r="K65" s="42"/>
    </row>
    <row r="66" spans="2:11" s="41" customFormat="1" ht="138" customHeight="1">
      <c r="B66" s="42">
        <v>32</v>
      </c>
      <c r="C66" s="137" t="s">
        <v>210</v>
      </c>
      <c r="D66" s="137"/>
      <c r="E66" s="137"/>
      <c r="F66" s="138" t="s">
        <v>46</v>
      </c>
      <c r="G66" s="138"/>
      <c r="H66" s="43" t="s">
        <v>47</v>
      </c>
      <c r="I66" s="44"/>
      <c r="J66" s="45"/>
      <c r="K66" s="42"/>
    </row>
    <row r="67" spans="2:11" s="41" customFormat="1" ht="166.75" customHeight="1">
      <c r="B67" s="42">
        <v>33</v>
      </c>
      <c r="C67" s="137" t="s">
        <v>211</v>
      </c>
      <c r="D67" s="137"/>
      <c r="E67" s="137"/>
      <c r="F67" s="138" t="s">
        <v>48</v>
      </c>
      <c r="G67" s="138"/>
      <c r="H67" s="43" t="s">
        <v>45</v>
      </c>
      <c r="I67" s="44"/>
      <c r="J67" s="45"/>
      <c r="K67" s="42"/>
    </row>
    <row r="68" spans="2:11" s="41" customFormat="1" ht="165" customHeight="1">
      <c r="B68" s="42">
        <v>34</v>
      </c>
      <c r="C68" s="137" t="s">
        <v>212</v>
      </c>
      <c r="D68" s="137"/>
      <c r="E68" s="137"/>
      <c r="F68" s="138" t="s">
        <v>49</v>
      </c>
      <c r="G68" s="138"/>
      <c r="H68" s="43" t="s">
        <v>21</v>
      </c>
      <c r="I68" s="42"/>
      <c r="J68" s="45"/>
      <c r="K68" s="42"/>
    </row>
    <row r="69" spans="2:11" s="41" customFormat="1" ht="409.5" customHeight="1">
      <c r="B69" s="42">
        <v>35</v>
      </c>
      <c r="C69" s="137" t="s">
        <v>213</v>
      </c>
      <c r="D69" s="137"/>
      <c r="E69" s="137"/>
      <c r="F69" s="138" t="s">
        <v>50</v>
      </c>
      <c r="G69" s="138"/>
      <c r="H69" s="43" t="s">
        <v>17</v>
      </c>
      <c r="I69" s="42"/>
      <c r="J69" s="45"/>
      <c r="K69" s="42"/>
    </row>
    <row r="70" spans="2:11" s="41" customFormat="1" ht="201" customHeight="1">
      <c r="B70" s="42">
        <v>36</v>
      </c>
      <c r="C70" s="137" t="s">
        <v>214</v>
      </c>
      <c r="D70" s="137"/>
      <c r="E70" s="137"/>
      <c r="F70" s="138" t="s">
        <v>51</v>
      </c>
      <c r="G70" s="138"/>
      <c r="H70" s="42" t="s">
        <v>14</v>
      </c>
      <c r="I70" s="42"/>
      <c r="J70" s="45"/>
      <c r="K70" s="42"/>
    </row>
    <row r="71" spans="2:11" s="41" customFormat="1" ht="201" customHeight="1">
      <c r="B71" s="42">
        <v>37</v>
      </c>
      <c r="C71" s="137" t="s">
        <v>215</v>
      </c>
      <c r="D71" s="137"/>
      <c r="E71" s="137"/>
      <c r="F71" s="138" t="s">
        <v>52</v>
      </c>
      <c r="G71" s="138"/>
      <c r="H71" s="42" t="s">
        <v>14</v>
      </c>
      <c r="I71" s="42"/>
      <c r="J71" s="45"/>
      <c r="K71" s="42"/>
    </row>
    <row r="72" spans="2:11" s="41" customFormat="1" ht="141" customHeight="1">
      <c r="B72" s="42">
        <v>38</v>
      </c>
      <c r="C72" s="137" t="s">
        <v>53</v>
      </c>
      <c r="D72" s="137"/>
      <c r="E72" s="137"/>
      <c r="F72" s="144" t="s">
        <v>54</v>
      </c>
      <c r="G72" s="144"/>
      <c r="H72" s="42" t="s">
        <v>14</v>
      </c>
      <c r="I72" s="39"/>
      <c r="J72" s="45"/>
      <c r="K72" s="42"/>
    </row>
    <row r="73" spans="2:11" s="41" customFormat="1" ht="228.65" customHeight="1">
      <c r="B73" s="42">
        <v>39</v>
      </c>
      <c r="C73" s="137" t="s">
        <v>55</v>
      </c>
      <c r="D73" s="137"/>
      <c r="E73" s="137"/>
      <c r="F73" s="144" t="s">
        <v>56</v>
      </c>
      <c r="G73" s="144"/>
      <c r="H73" s="42" t="s">
        <v>14</v>
      </c>
      <c r="I73" s="39"/>
      <c r="J73" s="45"/>
      <c r="K73" s="42"/>
    </row>
    <row r="74" spans="2:11" s="41" customFormat="1" ht="228.65" customHeight="1">
      <c r="B74" s="42">
        <v>40</v>
      </c>
      <c r="C74" s="145" t="s">
        <v>130</v>
      </c>
      <c r="D74" s="145"/>
      <c r="E74" s="145"/>
      <c r="F74" s="144" t="s">
        <v>58</v>
      </c>
      <c r="G74" s="144"/>
      <c r="H74" s="42" t="s">
        <v>59</v>
      </c>
      <c r="I74" s="39"/>
      <c r="J74" s="45"/>
      <c r="K74" s="42"/>
    </row>
    <row r="75" spans="2:11" s="41" customFormat="1" ht="228.65" customHeight="1">
      <c r="B75" s="42">
        <v>41</v>
      </c>
      <c r="C75" s="137" t="s">
        <v>60</v>
      </c>
      <c r="D75" s="137"/>
      <c r="E75" s="137"/>
      <c r="F75" s="138" t="s">
        <v>61</v>
      </c>
      <c r="G75" s="138"/>
      <c r="H75" s="32" t="s">
        <v>62</v>
      </c>
      <c r="I75" s="42"/>
      <c r="J75" s="45"/>
      <c r="K75" s="42"/>
    </row>
    <row r="76" spans="2:11" s="41" customFormat="1" ht="201" customHeight="1">
      <c r="B76" s="42">
        <v>42</v>
      </c>
      <c r="C76" s="145" t="s">
        <v>63</v>
      </c>
      <c r="D76" s="145"/>
      <c r="E76" s="145"/>
      <c r="F76" s="138" t="s">
        <v>64</v>
      </c>
      <c r="G76" s="138"/>
      <c r="H76" s="32" t="s">
        <v>62</v>
      </c>
      <c r="I76" s="42"/>
      <c r="J76" s="45"/>
      <c r="K76" s="42"/>
    </row>
    <row r="77" spans="2:11" s="41" customFormat="1" ht="145.65" customHeight="1">
      <c r="B77" s="42">
        <v>43</v>
      </c>
      <c r="C77" s="137" t="s">
        <v>131</v>
      </c>
      <c r="D77" s="137"/>
      <c r="E77" s="137"/>
      <c r="F77" s="138" t="s">
        <v>64</v>
      </c>
      <c r="G77" s="138"/>
      <c r="H77" s="32" t="s">
        <v>23</v>
      </c>
      <c r="I77" s="42"/>
      <c r="J77" s="45"/>
      <c r="K77" s="42"/>
    </row>
    <row r="78" spans="2:11" s="41" customFormat="1" ht="161.5" customHeight="1">
      <c r="B78" s="42">
        <v>44</v>
      </c>
      <c r="C78" s="137" t="s">
        <v>132</v>
      </c>
      <c r="D78" s="137"/>
      <c r="E78" s="137"/>
      <c r="F78" s="138" t="s">
        <v>67</v>
      </c>
      <c r="G78" s="138"/>
      <c r="H78" s="32" t="s">
        <v>14</v>
      </c>
      <c r="I78" s="42"/>
      <c r="J78" s="45"/>
      <c r="K78" s="42"/>
    </row>
    <row r="79" spans="2:11" s="41" customFormat="1" ht="161.5" customHeight="1">
      <c r="B79" s="42">
        <v>45</v>
      </c>
      <c r="C79" s="137" t="s">
        <v>72</v>
      </c>
      <c r="D79" s="137"/>
      <c r="E79" s="137"/>
      <c r="F79" s="138" t="s">
        <v>73</v>
      </c>
      <c r="G79" s="138"/>
      <c r="H79" s="32" t="s">
        <v>68</v>
      </c>
      <c r="I79" s="44">
        <f>+J111</f>
        <v>0</v>
      </c>
      <c r="J79" s="45"/>
      <c r="K79" s="42"/>
    </row>
    <row r="80" spans="2:11" s="41" customFormat="1" ht="136.4" customHeight="1">
      <c r="B80" s="42">
        <v>46</v>
      </c>
      <c r="C80" s="137" t="s">
        <v>133</v>
      </c>
      <c r="D80" s="137"/>
      <c r="E80" s="137"/>
      <c r="F80" s="138" t="s">
        <v>93</v>
      </c>
      <c r="G80" s="138"/>
      <c r="H80" s="32" t="s">
        <v>14</v>
      </c>
      <c r="I80" s="44">
        <v>0</v>
      </c>
      <c r="J80" s="45"/>
      <c r="K80" s="42"/>
    </row>
    <row r="81" spans="2:11" s="41" customFormat="1" ht="168" customHeight="1">
      <c r="B81" s="42">
        <v>47</v>
      </c>
      <c r="C81" s="137" t="s">
        <v>76</v>
      </c>
      <c r="D81" s="137"/>
      <c r="E81" s="137"/>
      <c r="F81" s="138" t="s">
        <v>77</v>
      </c>
      <c r="G81" s="138"/>
      <c r="H81" s="32" t="s">
        <v>59</v>
      </c>
      <c r="I81" s="44"/>
      <c r="J81" s="45"/>
      <c r="K81" s="42">
        <v>0</v>
      </c>
    </row>
    <row r="82" spans="2:11" s="41" customFormat="1" ht="176.4" customHeight="1">
      <c r="B82" s="42">
        <v>48</v>
      </c>
      <c r="C82" s="137" t="s">
        <v>134</v>
      </c>
      <c r="D82" s="137"/>
      <c r="E82" s="137"/>
      <c r="F82" s="146" t="s">
        <v>70</v>
      </c>
      <c r="G82" s="147"/>
      <c r="H82" s="31" t="s">
        <v>135</v>
      </c>
      <c r="I82" s="47"/>
      <c r="J82" s="47"/>
      <c r="K82" s="47"/>
    </row>
    <row r="83" spans="2:11" s="41" customFormat="1" ht="162.65" customHeight="1">
      <c r="B83" s="42">
        <v>49</v>
      </c>
      <c r="C83" s="145" t="s">
        <v>74</v>
      </c>
      <c r="D83" s="145"/>
      <c r="E83" s="145"/>
      <c r="F83" s="146" t="s">
        <v>136</v>
      </c>
      <c r="G83" s="147"/>
      <c r="H83" s="31" t="s">
        <v>12</v>
      </c>
      <c r="I83" s="31"/>
      <c r="J83" s="31"/>
      <c r="K83" s="31"/>
    </row>
    <row r="84" spans="2:11" s="41" customFormat="1" ht="196.4" customHeight="1">
      <c r="B84" s="42">
        <v>50</v>
      </c>
      <c r="C84" s="145" t="s">
        <v>82</v>
      </c>
      <c r="D84" s="145"/>
      <c r="E84" s="145"/>
      <c r="F84" s="146" t="s">
        <v>95</v>
      </c>
      <c r="G84" s="147"/>
      <c r="H84" s="31" t="s">
        <v>135</v>
      </c>
      <c r="I84" s="31"/>
      <c r="J84" s="31"/>
      <c r="K84" s="31"/>
    </row>
    <row r="85" spans="2:11" s="41" customFormat="1" ht="23">
      <c r="B85" s="149" t="s">
        <v>137</v>
      </c>
      <c r="C85" s="150"/>
      <c r="D85" s="151"/>
      <c r="E85" s="48" t="s">
        <v>138</v>
      </c>
      <c r="F85" s="48"/>
      <c r="G85" s="48" t="s">
        <v>139</v>
      </c>
      <c r="H85" s="48" t="s">
        <v>140</v>
      </c>
      <c r="I85" s="46" t="s">
        <v>141</v>
      </c>
      <c r="J85" s="48" t="s">
        <v>4</v>
      </c>
      <c r="K85" s="48" t="s">
        <v>3</v>
      </c>
    </row>
    <row r="86" spans="2:11" s="41" customFormat="1" ht="23">
      <c r="B86" s="46"/>
      <c r="C86" s="46"/>
      <c r="D86" s="46"/>
      <c r="E86" s="48"/>
      <c r="F86" s="48"/>
      <c r="G86" s="48"/>
      <c r="H86" s="48"/>
      <c r="I86" s="46"/>
      <c r="J86" s="48"/>
      <c r="K86" s="48"/>
    </row>
    <row r="87" spans="2:11" s="41" customFormat="1" ht="14.4" customHeight="1">
      <c r="B87" s="49"/>
      <c r="C87" s="46"/>
      <c r="D87" s="46"/>
      <c r="E87" s="48"/>
      <c r="F87" s="48"/>
      <c r="G87" s="48"/>
      <c r="H87" s="48"/>
      <c r="I87" s="46"/>
      <c r="J87" s="48"/>
      <c r="K87" s="48"/>
    </row>
    <row r="88" spans="2:11" s="41" customFormat="1" ht="23">
      <c r="B88" s="143" t="s">
        <v>142</v>
      </c>
      <c r="C88" s="143"/>
      <c r="D88" s="143"/>
      <c r="E88" s="143"/>
      <c r="F88" s="50"/>
      <c r="G88" s="50"/>
      <c r="H88" s="50"/>
      <c r="I88" s="43"/>
      <c r="J88" s="49"/>
      <c r="K88" s="48"/>
    </row>
    <row r="89" spans="2:11" s="41" customFormat="1" ht="23">
      <c r="B89" s="148" t="s">
        <v>120</v>
      </c>
      <c r="C89" s="148"/>
      <c r="D89" s="148"/>
      <c r="E89" s="46">
        <v>0</v>
      </c>
      <c r="F89" s="50"/>
      <c r="G89" s="43"/>
      <c r="H89" s="43"/>
      <c r="I89" s="51"/>
      <c r="J89" s="52">
        <f>I89*H89*G89*E89</f>
        <v>0</v>
      </c>
      <c r="K89" s="48"/>
    </row>
    <row r="90" spans="2:11" s="41" customFormat="1" ht="23">
      <c r="B90" s="152" t="s">
        <v>143</v>
      </c>
      <c r="C90" s="152"/>
      <c r="D90" s="152"/>
      <c r="E90" s="40"/>
      <c r="F90" s="50"/>
      <c r="G90" s="50"/>
      <c r="H90" s="50"/>
      <c r="I90" s="51"/>
      <c r="J90" s="52">
        <f>SUM(J89:J89)</f>
        <v>0</v>
      </c>
      <c r="K90" s="43" t="s">
        <v>17</v>
      </c>
    </row>
    <row r="91" spans="2:11" s="41" customFormat="1" ht="23">
      <c r="B91" s="43"/>
      <c r="C91" s="53"/>
      <c r="D91" s="43"/>
      <c r="E91" s="40"/>
      <c r="F91" s="50"/>
      <c r="G91" s="50"/>
      <c r="H91" s="50"/>
      <c r="I91" s="51"/>
      <c r="J91" s="43"/>
      <c r="K91" s="43"/>
    </row>
    <row r="92" spans="2:11" s="41" customFormat="1">
      <c r="B92" s="33"/>
      <c r="C92" s="32"/>
      <c r="D92" s="32"/>
      <c r="E92" s="34"/>
      <c r="F92" s="34"/>
      <c r="G92" s="34"/>
      <c r="H92" s="34"/>
      <c r="I92" s="32"/>
      <c r="J92" s="34"/>
      <c r="K92" s="33"/>
    </row>
    <row r="93" spans="2:11" s="41" customFormat="1">
      <c r="B93" s="155" t="s">
        <v>263</v>
      </c>
      <c r="C93" s="155"/>
      <c r="D93" s="155"/>
      <c r="E93" s="54"/>
      <c r="F93" s="54"/>
      <c r="G93" s="34"/>
      <c r="H93" s="34"/>
      <c r="I93" s="32"/>
      <c r="J93" s="34"/>
      <c r="K93" s="33"/>
    </row>
    <row r="94" spans="2:11" s="41" customFormat="1">
      <c r="B94" s="154" t="s">
        <v>144</v>
      </c>
      <c r="C94" s="154"/>
      <c r="D94" s="154"/>
      <c r="E94" s="55"/>
      <c r="F94" s="55"/>
      <c r="G94" s="34"/>
      <c r="H94" s="34"/>
      <c r="I94" s="32"/>
      <c r="J94" s="56">
        <f>+J22</f>
        <v>8</v>
      </c>
      <c r="K94" s="33"/>
    </row>
    <row r="95" spans="2:11" s="41" customFormat="1">
      <c r="B95" s="154" t="s">
        <v>145</v>
      </c>
      <c r="C95" s="154"/>
      <c r="D95" s="154"/>
      <c r="E95" s="55"/>
      <c r="F95" s="55"/>
      <c r="G95" s="34"/>
      <c r="H95" s="34"/>
      <c r="I95" s="32"/>
      <c r="J95" s="56">
        <f>J94*0</f>
        <v>0</v>
      </c>
      <c r="K95" s="33"/>
    </row>
    <row r="96" spans="2:11" s="41" customFormat="1">
      <c r="B96" s="153" t="s">
        <v>143</v>
      </c>
      <c r="C96" s="153"/>
      <c r="D96" s="153"/>
      <c r="E96" s="55"/>
      <c r="F96" s="55"/>
      <c r="G96" s="34"/>
      <c r="H96" s="34"/>
      <c r="I96" s="32"/>
      <c r="J96" s="56">
        <f>SUM(J94:J95)</f>
        <v>8</v>
      </c>
      <c r="K96" s="32"/>
    </row>
    <row r="97" spans="1:30" s="41" customFormat="1">
      <c r="B97" s="153" t="s">
        <v>143</v>
      </c>
      <c r="C97" s="153"/>
      <c r="D97" s="153"/>
      <c r="E97" s="55"/>
      <c r="F97" s="55"/>
      <c r="G97" s="34"/>
      <c r="H97" s="34"/>
      <c r="I97" s="32"/>
      <c r="J97" s="56">
        <f>ROUND(J96,0)</f>
        <v>8</v>
      </c>
      <c r="K97" s="32" t="s">
        <v>23</v>
      </c>
    </row>
    <row r="98" spans="1:30" s="41" customFormat="1">
      <c r="B98" s="155"/>
      <c r="C98" s="155"/>
      <c r="D98" s="155"/>
      <c r="E98" s="24"/>
      <c r="F98" s="34"/>
      <c r="G98" s="34"/>
      <c r="H98" s="34"/>
      <c r="I98" s="39"/>
      <c r="J98" s="32"/>
      <c r="K98" s="32"/>
    </row>
    <row r="99" spans="1:30" s="41" customFormat="1">
      <c r="B99" s="154"/>
      <c r="C99" s="154"/>
      <c r="D99" s="154"/>
      <c r="E99" s="24"/>
      <c r="F99" s="24"/>
      <c r="G99" s="34"/>
      <c r="H99" s="34"/>
      <c r="I99" s="32"/>
      <c r="J99" s="56"/>
      <c r="K99" s="32"/>
    </row>
    <row r="100" spans="1:30" s="41" customFormat="1">
      <c r="B100" s="154"/>
      <c r="C100" s="154"/>
      <c r="D100" s="154"/>
      <c r="E100" s="24"/>
      <c r="F100" s="24"/>
      <c r="G100" s="34"/>
      <c r="H100" s="34"/>
      <c r="I100" s="32"/>
      <c r="J100" s="56"/>
      <c r="K100" s="32"/>
    </row>
    <row r="101" spans="1:30" s="41" customFormat="1">
      <c r="B101" s="153"/>
      <c r="C101" s="153"/>
      <c r="D101" s="153"/>
      <c r="E101" s="24"/>
      <c r="F101" s="24"/>
      <c r="G101" s="34"/>
      <c r="H101" s="34"/>
      <c r="I101" s="32"/>
      <c r="J101" s="56"/>
      <c r="K101" s="32"/>
    </row>
    <row r="102" spans="1:30" s="41" customFormat="1">
      <c r="B102" s="25"/>
      <c r="C102" s="57"/>
      <c r="D102" s="57"/>
      <c r="E102" s="24"/>
      <c r="F102" s="24"/>
      <c r="G102" s="34"/>
      <c r="H102" s="34"/>
      <c r="I102" s="32"/>
      <c r="J102" s="56"/>
      <c r="K102" s="32"/>
    </row>
    <row r="103" spans="1:30" s="41" customFormat="1">
      <c r="B103" s="139"/>
      <c r="C103" s="139"/>
      <c r="D103" s="139"/>
      <c r="E103" s="139"/>
      <c r="F103" s="24"/>
      <c r="G103" s="34"/>
      <c r="H103" s="34"/>
      <c r="I103" s="32"/>
      <c r="J103" s="56"/>
      <c r="K103" s="32"/>
    </row>
    <row r="104" spans="1:30" s="41" customFormat="1">
      <c r="B104" s="154"/>
      <c r="C104" s="154"/>
      <c r="D104" s="154"/>
      <c r="E104" s="24"/>
      <c r="F104" s="24"/>
      <c r="G104" s="34"/>
      <c r="H104" s="34"/>
      <c r="I104" s="32"/>
      <c r="J104" s="56"/>
    </row>
    <row r="105" spans="1:30" s="41" customFormat="1">
      <c r="B105" s="154"/>
      <c r="C105" s="154"/>
      <c r="D105" s="154"/>
      <c r="E105" s="24"/>
      <c r="F105" s="24"/>
      <c r="G105" s="141"/>
      <c r="H105" s="141"/>
      <c r="I105" s="141"/>
      <c r="J105" s="56"/>
      <c r="K105" s="33"/>
    </row>
    <row r="106" spans="1:30" s="41" customFormat="1">
      <c r="B106" s="154"/>
      <c r="C106" s="154"/>
      <c r="D106" s="154"/>
      <c r="E106" s="54"/>
      <c r="F106" s="54"/>
      <c r="G106" s="54"/>
      <c r="H106" s="34"/>
      <c r="I106" s="32"/>
      <c r="J106" s="56"/>
      <c r="K106" s="33"/>
    </row>
    <row r="107" spans="1:30">
      <c r="B107" s="33"/>
      <c r="C107" s="32"/>
      <c r="D107" s="32"/>
      <c r="E107" s="34"/>
      <c r="F107" s="34"/>
      <c r="G107" s="34"/>
      <c r="H107" s="34"/>
      <c r="I107" s="32"/>
      <c r="J107" s="34"/>
      <c r="K107" s="34"/>
    </row>
    <row r="108" spans="1:30">
      <c r="B108" s="155"/>
      <c r="C108" s="155"/>
      <c r="D108" s="155"/>
      <c r="E108" s="24"/>
      <c r="F108" s="24"/>
      <c r="G108" s="34"/>
      <c r="H108" s="34"/>
      <c r="I108" s="32"/>
      <c r="J108" s="34"/>
      <c r="K108" s="34"/>
    </row>
    <row r="109" spans="1:30">
      <c r="B109" s="154"/>
      <c r="C109" s="154"/>
      <c r="D109" s="154"/>
      <c r="E109" s="24"/>
      <c r="F109" s="24"/>
      <c r="G109" s="141"/>
      <c r="H109" s="141"/>
      <c r="I109" s="141"/>
      <c r="J109" s="56"/>
      <c r="K109" s="32"/>
    </row>
    <row r="110" spans="1:30" s="34" customFormat="1">
      <c r="A110" s="58"/>
      <c r="B110" s="33"/>
      <c r="C110" s="32"/>
      <c r="D110" s="32"/>
      <c r="I110" s="32"/>
      <c r="J110" s="56"/>
      <c r="L110" s="23"/>
      <c r="M110" s="23"/>
      <c r="N110" s="23"/>
      <c r="O110" s="23"/>
      <c r="P110" s="23"/>
      <c r="Q110" s="23"/>
      <c r="R110" s="23"/>
      <c r="S110" s="23"/>
      <c r="T110" s="23"/>
      <c r="U110" s="23"/>
      <c r="V110" s="23"/>
      <c r="W110" s="23"/>
      <c r="X110" s="23"/>
      <c r="Y110" s="23"/>
      <c r="Z110" s="23"/>
      <c r="AA110" s="23"/>
      <c r="AB110" s="23"/>
      <c r="AC110" s="23"/>
      <c r="AD110" s="23"/>
    </row>
    <row r="111" spans="1:30" s="34" customFormat="1">
      <c r="A111" s="58"/>
      <c r="B111" s="33"/>
      <c r="C111" s="32"/>
      <c r="D111" s="32"/>
      <c r="I111" s="32"/>
      <c r="J111" s="56"/>
      <c r="K111" s="32"/>
      <c r="L111" s="23"/>
      <c r="M111" s="23"/>
      <c r="N111" s="23"/>
      <c r="O111" s="23"/>
      <c r="P111" s="23"/>
      <c r="Q111" s="23"/>
      <c r="R111" s="23"/>
      <c r="S111" s="23"/>
      <c r="T111" s="23"/>
      <c r="U111" s="23"/>
      <c r="V111" s="23"/>
      <c r="W111" s="23"/>
      <c r="X111" s="23"/>
      <c r="Y111" s="23"/>
      <c r="Z111" s="23"/>
      <c r="AA111" s="23"/>
      <c r="AB111" s="23"/>
      <c r="AC111" s="23"/>
      <c r="AD111" s="23"/>
    </row>
    <row r="112" spans="1:30">
      <c r="J112" s="56"/>
    </row>
  </sheetData>
  <autoFilter ref="A34:XFD85" xr:uid="{DD50342A-1EBC-400F-98B6-8E189EB544E5}">
    <filterColumn colId="2" showButton="0"/>
    <filterColumn colId="3" showButton="0"/>
    <filterColumn colId="5" showButton="0"/>
  </autoFilter>
  <mergeCells count="136">
    <mergeCell ref="B93:D93"/>
    <mergeCell ref="B94:D94"/>
    <mergeCell ref="B103:E103"/>
    <mergeCell ref="B104:D104"/>
    <mergeCell ref="B105:D105"/>
    <mergeCell ref="G105:I105"/>
    <mergeCell ref="B109:D109"/>
    <mergeCell ref="G109:I109"/>
    <mergeCell ref="B108:D108"/>
    <mergeCell ref="B101:D101"/>
    <mergeCell ref="B106:D106"/>
    <mergeCell ref="B95:D95"/>
    <mergeCell ref="B96:D96"/>
    <mergeCell ref="B97:D97"/>
    <mergeCell ref="B98:D98"/>
    <mergeCell ref="B99:D99"/>
    <mergeCell ref="B100:D100"/>
    <mergeCell ref="C83:E83"/>
    <mergeCell ref="F83:G83"/>
    <mergeCell ref="C84:E84"/>
    <mergeCell ref="F84:G84"/>
    <mergeCell ref="B85:D85"/>
    <mergeCell ref="B88:E88"/>
    <mergeCell ref="B89:D89"/>
    <mergeCell ref="B90:D90"/>
    <mergeCell ref="C80:E80"/>
    <mergeCell ref="F80:G80"/>
    <mergeCell ref="C81:E81"/>
    <mergeCell ref="F81:G81"/>
    <mergeCell ref="C82:E82"/>
    <mergeCell ref="F82:G82"/>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8:E38"/>
    <mergeCell ref="F38:G38"/>
    <mergeCell ref="C39:E39"/>
    <mergeCell ref="F39:G39"/>
    <mergeCell ref="C40:E40"/>
    <mergeCell ref="F40:G40"/>
    <mergeCell ref="C36:E36"/>
    <mergeCell ref="F36:G36"/>
    <mergeCell ref="C37:E37"/>
    <mergeCell ref="F37:G37"/>
    <mergeCell ref="B32:J32"/>
    <mergeCell ref="C34:E34"/>
    <mergeCell ref="F34:G34"/>
    <mergeCell ref="C35:E35"/>
    <mergeCell ref="F35:G35"/>
    <mergeCell ref="B15:K15"/>
    <mergeCell ref="C25:D25"/>
    <mergeCell ref="C26:D26"/>
    <mergeCell ref="C27:D27"/>
    <mergeCell ref="E9:K9"/>
    <mergeCell ref="B13:B14"/>
    <mergeCell ref="C13:C14"/>
    <mergeCell ref="D13:D14"/>
    <mergeCell ref="E13:E14"/>
    <mergeCell ref="G13:I13"/>
    <mergeCell ref="J13:J14"/>
    <mergeCell ref="K13:K14"/>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FAD83-F318-43B4-96B0-B44BBB1E9D63}">
  <sheetPr>
    <tabColor rgb="FFFFFF00"/>
  </sheetPr>
  <dimension ref="A2:AD112"/>
  <sheetViews>
    <sheetView zoomScale="72" workbookViewId="0">
      <selection activeCell="E23" sqref="E23"/>
    </sheetView>
  </sheetViews>
  <sheetFormatPr defaultColWidth="8.90625" defaultRowHeight="21.5"/>
  <cols>
    <col min="1" max="1" width="8.90625" style="23"/>
    <col min="2" max="2" width="29.90625" style="22" customWidth="1"/>
    <col min="3" max="3" width="21.90625" style="21" customWidth="1"/>
    <col min="4" max="4" width="23.453125" style="21" customWidth="1"/>
    <col min="5" max="5" width="47.08984375" style="23" customWidth="1"/>
    <col min="6" max="6" width="14.90625" style="23" customWidth="1"/>
    <col min="7" max="7" width="12.90625" style="23" customWidth="1"/>
    <col min="8" max="8" width="13.54296875" style="23" customWidth="1"/>
    <col min="9" max="9" width="14.90625" style="23" customWidth="1"/>
    <col min="10" max="10" width="19.90625" style="23" customWidth="1"/>
    <col min="11" max="11" width="35" style="22" customWidth="1"/>
    <col min="12" max="16384" width="8.90625" style="23"/>
  </cols>
  <sheetData>
    <row r="2" spans="2:11" ht="42" customHeight="1">
      <c r="B2" s="24" t="s">
        <v>99</v>
      </c>
      <c r="C2" s="36" t="s">
        <v>251</v>
      </c>
    </row>
    <row r="3" spans="2:11" ht="21" customHeight="1">
      <c r="B3" s="24" t="s">
        <v>100</v>
      </c>
      <c r="C3" s="25"/>
      <c r="E3" s="23" t="s">
        <v>260</v>
      </c>
      <c r="F3" s="23">
        <f>3*11</f>
        <v>33</v>
      </c>
    </row>
    <row r="4" spans="2:11" ht="21" customHeight="1">
      <c r="B4" s="24" t="s">
        <v>101</v>
      </c>
      <c r="C4" s="32" t="s">
        <v>216</v>
      </c>
    </row>
    <row r="5" spans="2:11" ht="21" customHeight="1">
      <c r="B5" s="24" t="s">
        <v>102</v>
      </c>
      <c r="C5" s="25" t="s">
        <v>264</v>
      </c>
    </row>
    <row r="6" spans="2:11" ht="21" customHeight="1">
      <c r="B6" s="24" t="s">
        <v>103</v>
      </c>
      <c r="C6" s="25"/>
      <c r="E6" s="23" t="s">
        <v>257</v>
      </c>
    </row>
    <row r="7" spans="2:11" ht="21" customHeight="1">
      <c r="B7" s="24" t="s">
        <v>104</v>
      </c>
      <c r="C7" s="25">
        <v>3</v>
      </c>
    </row>
    <row r="8" spans="2:11" ht="21" customHeight="1">
      <c r="B8" s="24" t="s">
        <v>105</v>
      </c>
      <c r="C8" s="25" t="s">
        <v>256</v>
      </c>
    </row>
    <row r="9" spans="2:11" ht="41.4" customHeight="1">
      <c r="B9" s="26" t="s">
        <v>106</v>
      </c>
      <c r="C9" s="25">
        <f>C7+1</f>
        <v>4</v>
      </c>
      <c r="E9" s="135"/>
      <c r="F9" s="135"/>
      <c r="G9" s="135"/>
      <c r="H9" s="135"/>
      <c r="I9" s="135"/>
      <c r="J9" s="135"/>
      <c r="K9" s="135"/>
    </row>
    <row r="10" spans="2:11" ht="21" customHeight="1">
      <c r="B10" s="24" t="s">
        <v>107</v>
      </c>
      <c r="C10" s="25" t="s">
        <v>217</v>
      </c>
      <c r="J10" s="27"/>
    </row>
    <row r="11" spans="2:11" ht="21" customHeight="1">
      <c r="B11" s="24" t="s">
        <v>108</v>
      </c>
      <c r="C11" s="25" t="s">
        <v>218</v>
      </c>
    </row>
    <row r="12" spans="2:11">
      <c r="B12" s="28"/>
      <c r="C12" s="29"/>
    </row>
    <row r="13" spans="2:11" ht="15" customHeight="1">
      <c r="B13" s="136" t="s">
        <v>109</v>
      </c>
      <c r="C13" s="136" t="s">
        <v>110</v>
      </c>
      <c r="D13" s="136" t="s">
        <v>111</v>
      </c>
      <c r="E13" s="136" t="s">
        <v>112</v>
      </c>
      <c r="F13" s="30"/>
      <c r="G13" s="136" t="s">
        <v>113</v>
      </c>
      <c r="H13" s="136"/>
      <c r="I13" s="136"/>
      <c r="J13" s="136" t="s">
        <v>114</v>
      </c>
      <c r="K13" s="136" t="s">
        <v>115</v>
      </c>
    </row>
    <row r="14" spans="2:11" ht="15" customHeight="1">
      <c r="B14" s="136"/>
      <c r="C14" s="136"/>
      <c r="D14" s="136"/>
      <c r="E14" s="136"/>
      <c r="F14" s="30" t="s">
        <v>116</v>
      </c>
      <c r="G14" s="30" t="s">
        <v>117</v>
      </c>
      <c r="H14" s="30" t="s">
        <v>118</v>
      </c>
      <c r="I14" s="30" t="s">
        <v>119</v>
      </c>
      <c r="J14" s="136"/>
      <c r="K14" s="136"/>
    </row>
    <row r="15" spans="2:11" ht="18.649999999999999" customHeight="1">
      <c r="B15" s="132" t="s">
        <v>120</v>
      </c>
      <c r="C15" s="132"/>
      <c r="D15" s="132"/>
      <c r="E15" s="132"/>
      <c r="F15" s="132"/>
      <c r="G15" s="132"/>
      <c r="H15" s="132"/>
      <c r="I15" s="132"/>
      <c r="J15" s="132"/>
      <c r="K15" s="132"/>
    </row>
    <row r="16" spans="2:11">
      <c r="B16" s="31" t="s">
        <v>219</v>
      </c>
      <c r="C16" s="32" t="s">
        <v>220</v>
      </c>
      <c r="D16" s="32" t="s">
        <v>221</v>
      </c>
      <c r="E16" s="32" t="s">
        <v>222</v>
      </c>
      <c r="F16" s="32"/>
      <c r="G16" s="32"/>
      <c r="H16" s="32"/>
      <c r="I16" s="33"/>
      <c r="J16" s="32"/>
      <c r="K16" s="23" t="s">
        <v>257</v>
      </c>
    </row>
    <row r="17" spans="2:11">
      <c r="B17" s="33" t="s">
        <v>261</v>
      </c>
      <c r="C17" s="32" t="s">
        <v>261</v>
      </c>
      <c r="D17" s="32" t="s">
        <v>228</v>
      </c>
      <c r="E17" s="34"/>
      <c r="F17" s="32"/>
      <c r="G17" s="32"/>
      <c r="H17" s="34"/>
      <c r="I17" s="34"/>
      <c r="J17" s="32"/>
      <c r="K17" s="33"/>
    </row>
    <row r="18" spans="2:11">
      <c r="B18" s="33"/>
      <c r="C18" s="32"/>
      <c r="D18" s="32"/>
      <c r="E18" s="34"/>
      <c r="F18" s="32"/>
      <c r="G18" s="32"/>
      <c r="H18" s="34"/>
      <c r="I18" s="34"/>
      <c r="J18" s="32"/>
      <c r="K18" s="33"/>
    </row>
    <row r="19" spans="2:11">
      <c r="B19" s="33"/>
      <c r="C19" s="32"/>
      <c r="D19" s="32"/>
      <c r="E19" s="34"/>
      <c r="F19" s="32"/>
      <c r="G19" s="32"/>
      <c r="H19" s="34"/>
      <c r="I19" s="34"/>
      <c r="J19" s="32"/>
      <c r="K19" s="33"/>
    </row>
    <row r="20" spans="2:11" ht="22.5" customHeight="1">
      <c r="B20" s="35" t="s">
        <v>121</v>
      </c>
      <c r="C20" s="25"/>
      <c r="D20" s="25"/>
      <c r="E20" s="36"/>
      <c r="F20" s="36"/>
      <c r="G20" s="37"/>
      <c r="H20" s="34"/>
      <c r="I20" s="30"/>
      <c r="J20" s="38"/>
      <c r="K20" s="33"/>
    </row>
    <row r="21" spans="2:11" ht="22.5" customHeight="1">
      <c r="B21" s="35"/>
      <c r="C21" s="36" t="s">
        <v>219</v>
      </c>
      <c r="D21" s="31"/>
      <c r="E21" s="36"/>
      <c r="F21" s="36"/>
      <c r="G21" s="37"/>
      <c r="H21" s="34"/>
      <c r="I21" s="25"/>
      <c r="J21" s="38"/>
      <c r="K21" s="33"/>
    </row>
    <row r="22" spans="2:11" ht="22.5" customHeight="1">
      <c r="B22" s="35"/>
      <c r="C22" s="78" t="s">
        <v>261</v>
      </c>
      <c r="D22" s="33"/>
      <c r="E22" s="31"/>
      <c r="F22" s="31"/>
      <c r="G22" s="32"/>
      <c r="H22" s="32"/>
      <c r="I22" s="25"/>
      <c r="J22" s="38"/>
      <c r="K22" s="33"/>
    </row>
    <row r="23" spans="2:11" ht="22.5" customHeight="1">
      <c r="B23" s="35"/>
      <c r="C23" s="78"/>
      <c r="D23" s="33"/>
      <c r="E23" s="31"/>
      <c r="F23" s="31"/>
      <c r="G23" s="32"/>
      <c r="H23" s="32"/>
      <c r="I23" s="25"/>
      <c r="J23" s="38"/>
      <c r="K23" s="33"/>
    </row>
    <row r="24" spans="2:11" ht="22.5" customHeight="1">
      <c r="B24" s="35"/>
      <c r="C24" s="78"/>
      <c r="D24" s="33"/>
      <c r="E24" s="31"/>
      <c r="F24" s="31"/>
      <c r="G24" s="32"/>
      <c r="H24" s="32"/>
      <c r="I24" s="25"/>
      <c r="J24" s="38"/>
      <c r="K24" s="33"/>
    </row>
    <row r="25" spans="2:11" ht="22.5" customHeight="1">
      <c r="B25" s="35"/>
      <c r="C25" s="139"/>
      <c r="D25" s="139"/>
      <c r="E25" s="31"/>
      <c r="F25" s="31"/>
      <c r="G25" s="32"/>
      <c r="H25" s="32"/>
      <c r="I25" s="25"/>
      <c r="J25" s="38"/>
      <c r="K25" s="33"/>
    </row>
    <row r="26" spans="2:11" ht="22.5" customHeight="1">
      <c r="B26" s="35"/>
      <c r="C26" s="134"/>
      <c r="D26" s="134"/>
      <c r="E26" s="31"/>
      <c r="F26" s="31"/>
      <c r="G26" s="32"/>
      <c r="H26" s="32"/>
      <c r="I26" s="25"/>
      <c r="J26" s="38"/>
      <c r="K26" s="33"/>
    </row>
    <row r="27" spans="2:11" ht="22.5" customHeight="1">
      <c r="B27" s="33"/>
      <c r="C27" s="141"/>
      <c r="D27" s="141"/>
      <c r="E27" s="34"/>
      <c r="F27" s="34"/>
      <c r="G27" s="34"/>
      <c r="H27" s="34"/>
      <c r="I27" s="34"/>
      <c r="J27" s="38"/>
      <c r="K27" s="33"/>
    </row>
    <row r="28" spans="2:11" ht="21.65" customHeight="1">
      <c r="B28" s="33"/>
      <c r="C28" s="34"/>
      <c r="D28" s="34"/>
      <c r="E28" s="34"/>
      <c r="F28" s="34"/>
      <c r="G28" s="34"/>
      <c r="H28" s="34"/>
      <c r="I28" s="34"/>
      <c r="J28" s="38"/>
      <c r="K28" s="39"/>
    </row>
    <row r="29" spans="2:11" ht="21.65" customHeight="1">
      <c r="B29" s="31"/>
      <c r="C29" s="34"/>
      <c r="D29" s="34"/>
      <c r="E29" s="34"/>
      <c r="F29" s="34"/>
      <c r="G29" s="34"/>
      <c r="H29" s="34"/>
      <c r="I29" s="34"/>
      <c r="J29" s="38"/>
      <c r="K29" s="39"/>
    </row>
    <row r="30" spans="2:11">
      <c r="B30" s="31"/>
      <c r="C30" s="31"/>
      <c r="D30" s="31"/>
      <c r="E30" s="31"/>
      <c r="F30" s="31"/>
      <c r="G30" s="34"/>
      <c r="H30" s="34"/>
      <c r="I30" s="34"/>
      <c r="J30" s="39"/>
      <c r="K30" s="33"/>
    </row>
    <row r="31" spans="2:11">
      <c r="B31" s="33"/>
      <c r="C31" s="32"/>
      <c r="D31" s="32"/>
      <c r="E31" s="34"/>
      <c r="F31" s="34"/>
      <c r="G31" s="34"/>
      <c r="H31" s="34"/>
      <c r="I31" s="34"/>
      <c r="J31" s="34"/>
      <c r="K31" s="33"/>
    </row>
    <row r="32" spans="2:11" ht="23">
      <c r="B32" s="142" t="s">
        <v>122</v>
      </c>
      <c r="C32" s="142"/>
      <c r="D32" s="142"/>
      <c r="E32" s="142"/>
      <c r="F32" s="142"/>
      <c r="G32" s="142"/>
      <c r="H32" s="142"/>
      <c r="I32" s="142"/>
      <c r="J32" s="142"/>
      <c r="K32" s="33"/>
    </row>
    <row r="33" spans="2:11">
      <c r="B33" s="32"/>
      <c r="C33" s="32"/>
      <c r="D33" s="32"/>
      <c r="E33" s="34"/>
      <c r="F33" s="34"/>
      <c r="G33" s="34"/>
      <c r="H33" s="34"/>
      <c r="I33" s="34"/>
      <c r="J33" s="34"/>
      <c r="K33" s="33"/>
    </row>
    <row r="34" spans="2:11" s="41" customFormat="1" ht="29.15" customHeight="1">
      <c r="B34" s="36" t="s">
        <v>0</v>
      </c>
      <c r="C34" s="140" t="s">
        <v>1</v>
      </c>
      <c r="D34" s="140"/>
      <c r="E34" s="140"/>
      <c r="F34" s="140" t="s">
        <v>2</v>
      </c>
      <c r="G34" s="140"/>
      <c r="H34" s="25" t="s">
        <v>3</v>
      </c>
      <c r="I34" s="25" t="s">
        <v>4</v>
      </c>
      <c r="J34" s="25" t="s">
        <v>123</v>
      </c>
      <c r="K34" s="25" t="s">
        <v>124</v>
      </c>
    </row>
    <row r="35" spans="2:11" s="41" customFormat="1" ht="162" customHeight="1">
      <c r="B35" s="42">
        <v>1</v>
      </c>
      <c r="C35" s="137" t="s">
        <v>183</v>
      </c>
      <c r="D35" s="137"/>
      <c r="E35" s="137"/>
      <c r="F35" s="138" t="s">
        <v>7</v>
      </c>
      <c r="G35" s="138"/>
      <c r="H35" s="43" t="s">
        <v>125</v>
      </c>
      <c r="I35" s="44">
        <v>1</v>
      </c>
      <c r="J35" s="45"/>
      <c r="K35" s="42"/>
    </row>
    <row r="36" spans="2:11" s="41" customFormat="1" ht="209.5" customHeight="1">
      <c r="B36" s="42">
        <v>2</v>
      </c>
      <c r="C36" s="137" t="s">
        <v>184</v>
      </c>
      <c r="D36" s="137"/>
      <c r="E36" s="137"/>
      <c r="F36" s="138" t="s">
        <v>9</v>
      </c>
      <c r="G36" s="138"/>
      <c r="H36" s="42" t="s">
        <v>10</v>
      </c>
      <c r="I36" s="42"/>
      <c r="J36" s="45"/>
      <c r="K36" s="42"/>
    </row>
    <row r="37" spans="2:11" s="41" customFormat="1" ht="236.5" customHeight="1">
      <c r="B37" s="42">
        <v>3</v>
      </c>
      <c r="C37" s="137" t="s">
        <v>185</v>
      </c>
      <c r="D37" s="137"/>
      <c r="E37" s="137"/>
      <c r="F37" s="138" t="s">
        <v>11</v>
      </c>
      <c r="G37" s="138"/>
      <c r="H37" s="42" t="s">
        <v>12</v>
      </c>
      <c r="I37" s="42"/>
      <c r="J37" s="45"/>
      <c r="K37" s="42"/>
    </row>
    <row r="38" spans="2:11" s="41" customFormat="1" ht="195" customHeight="1">
      <c r="B38" s="42">
        <v>4</v>
      </c>
      <c r="C38" s="137" t="s">
        <v>186</v>
      </c>
      <c r="D38" s="137"/>
      <c r="E38" s="137"/>
      <c r="F38" s="138" t="s">
        <v>13</v>
      </c>
      <c r="G38" s="138"/>
      <c r="H38" s="42" t="s">
        <v>14</v>
      </c>
      <c r="I38" s="42"/>
      <c r="J38" s="45"/>
      <c r="K38" s="42"/>
    </row>
    <row r="39" spans="2:11" s="41" customFormat="1" ht="88.4" customHeight="1">
      <c r="B39" s="42">
        <v>5</v>
      </c>
      <c r="C39" s="137" t="s">
        <v>187</v>
      </c>
      <c r="D39" s="137"/>
      <c r="E39" s="137"/>
      <c r="F39" s="138" t="s">
        <v>15</v>
      </c>
      <c r="G39" s="138"/>
      <c r="H39" s="42" t="s">
        <v>10</v>
      </c>
      <c r="I39" s="44">
        <f>+J97</f>
        <v>0</v>
      </c>
      <c r="J39" s="45"/>
      <c r="K39" s="42"/>
    </row>
    <row r="40" spans="2:11" s="41" customFormat="1" ht="272.5" customHeight="1">
      <c r="B40" s="42">
        <v>6</v>
      </c>
      <c r="C40" s="137" t="s">
        <v>188</v>
      </c>
      <c r="D40" s="137"/>
      <c r="E40" s="137"/>
      <c r="F40" s="138" t="s">
        <v>16</v>
      </c>
      <c r="G40" s="138"/>
      <c r="H40" s="43" t="s">
        <v>17</v>
      </c>
      <c r="I40" s="44"/>
      <c r="J40" s="45"/>
      <c r="K40" s="42"/>
    </row>
    <row r="41" spans="2:11" s="41" customFormat="1" ht="192" customHeight="1">
      <c r="B41" s="42">
        <v>7</v>
      </c>
      <c r="C41" s="137" t="s">
        <v>189</v>
      </c>
      <c r="D41" s="137"/>
      <c r="E41" s="137"/>
      <c r="F41" s="138" t="s">
        <v>18</v>
      </c>
      <c r="G41" s="138"/>
      <c r="H41" s="43" t="s">
        <v>19</v>
      </c>
      <c r="I41" s="42"/>
      <c r="J41" s="45"/>
      <c r="K41" s="42"/>
    </row>
    <row r="42" spans="2:11" s="41" customFormat="1" ht="232.75" customHeight="1">
      <c r="B42" s="42">
        <v>8</v>
      </c>
      <c r="C42" s="137" t="s">
        <v>190</v>
      </c>
      <c r="D42" s="137"/>
      <c r="E42" s="137"/>
      <c r="F42" s="138" t="s">
        <v>182</v>
      </c>
      <c r="G42" s="138"/>
      <c r="H42" s="43" t="s">
        <v>21</v>
      </c>
      <c r="I42" s="42"/>
      <c r="J42" s="45"/>
      <c r="K42" s="42"/>
    </row>
    <row r="43" spans="2:11" s="41" customFormat="1" ht="292.5" customHeight="1">
      <c r="B43" s="42">
        <v>9</v>
      </c>
      <c r="C43" s="137" t="s">
        <v>191</v>
      </c>
      <c r="D43" s="137"/>
      <c r="E43" s="137"/>
      <c r="F43" s="138" t="s">
        <v>22</v>
      </c>
      <c r="G43" s="138"/>
      <c r="H43" s="43" t="s">
        <v>23</v>
      </c>
      <c r="I43" s="42"/>
      <c r="J43" s="45"/>
      <c r="K43" s="42"/>
    </row>
    <row r="44" spans="2:11" s="41" customFormat="1" ht="262.64999999999998" customHeight="1">
      <c r="B44" s="42">
        <v>10</v>
      </c>
      <c r="C44" s="137" t="s">
        <v>192</v>
      </c>
      <c r="D44" s="137"/>
      <c r="E44" s="137"/>
      <c r="F44" s="138" t="s">
        <v>24</v>
      </c>
      <c r="G44" s="138"/>
      <c r="H44" s="43" t="s">
        <v>23</v>
      </c>
      <c r="I44" s="42"/>
      <c r="J44" s="45"/>
      <c r="K44" s="42"/>
    </row>
    <row r="45" spans="2:11" s="41" customFormat="1" ht="249" customHeight="1">
      <c r="B45" s="42">
        <v>11</v>
      </c>
      <c r="C45" s="137" t="s">
        <v>193</v>
      </c>
      <c r="D45" s="137"/>
      <c r="E45" s="137"/>
      <c r="F45" s="138" t="s">
        <v>25</v>
      </c>
      <c r="G45" s="138"/>
      <c r="H45" s="43" t="s">
        <v>23</v>
      </c>
      <c r="I45" s="42"/>
      <c r="J45" s="45"/>
      <c r="K45" s="42"/>
    </row>
    <row r="46" spans="2:11" s="41" customFormat="1" ht="145.65" customHeight="1">
      <c r="B46" s="42">
        <v>12</v>
      </c>
      <c r="C46" s="137" t="s">
        <v>194</v>
      </c>
      <c r="D46" s="137"/>
      <c r="E46" s="137"/>
      <c r="F46" s="138" t="s">
        <v>26</v>
      </c>
      <c r="G46" s="138"/>
      <c r="H46" s="43" t="s">
        <v>23</v>
      </c>
      <c r="I46" s="42"/>
      <c r="J46" s="45"/>
      <c r="K46" s="42"/>
    </row>
    <row r="47" spans="2:11" s="41" customFormat="1" ht="282.64999999999998" customHeight="1">
      <c r="B47" s="42">
        <v>13</v>
      </c>
      <c r="C47" s="137" t="s">
        <v>195</v>
      </c>
      <c r="D47" s="137"/>
      <c r="E47" s="137"/>
      <c r="F47" s="138" t="s">
        <v>27</v>
      </c>
      <c r="G47" s="138"/>
      <c r="H47" s="43" t="s">
        <v>23</v>
      </c>
      <c r="I47" s="42"/>
      <c r="J47" s="45"/>
      <c r="K47" s="42"/>
    </row>
    <row r="48" spans="2:11" s="41" customFormat="1" ht="166.75" customHeight="1">
      <c r="B48" s="42">
        <v>14</v>
      </c>
      <c r="C48" s="137" t="s">
        <v>196</v>
      </c>
      <c r="D48" s="137"/>
      <c r="E48" s="137"/>
      <c r="F48" s="138" t="s">
        <v>28</v>
      </c>
      <c r="G48" s="138"/>
      <c r="H48" s="43" t="s">
        <v>23</v>
      </c>
      <c r="I48" s="42"/>
      <c r="J48" s="45"/>
      <c r="K48" s="42"/>
    </row>
    <row r="49" spans="2:11" s="41" customFormat="1" ht="270.64999999999998" customHeight="1">
      <c r="B49" s="42">
        <v>15</v>
      </c>
      <c r="C49" s="137" t="s">
        <v>197</v>
      </c>
      <c r="D49" s="137"/>
      <c r="E49" s="137"/>
      <c r="F49" s="138" t="s">
        <v>29</v>
      </c>
      <c r="G49" s="138"/>
      <c r="H49" s="42" t="s">
        <v>10</v>
      </c>
      <c r="I49" s="42"/>
      <c r="J49" s="45"/>
      <c r="K49" s="42"/>
    </row>
    <row r="50" spans="2:11" s="41" customFormat="1" ht="200.5" customHeight="1">
      <c r="B50" s="42">
        <v>16</v>
      </c>
      <c r="C50" s="137" t="s">
        <v>198</v>
      </c>
      <c r="D50" s="137"/>
      <c r="E50" s="137"/>
      <c r="F50" s="138" t="s">
        <v>30</v>
      </c>
      <c r="G50" s="138"/>
      <c r="H50" s="42"/>
      <c r="I50" s="42"/>
      <c r="J50" s="45"/>
      <c r="K50" s="42"/>
    </row>
    <row r="51" spans="2:11" s="41" customFormat="1" ht="52.75" customHeight="1">
      <c r="B51" s="42">
        <v>17</v>
      </c>
      <c r="C51" s="143" t="s">
        <v>126</v>
      </c>
      <c r="D51" s="143"/>
      <c r="E51" s="143"/>
      <c r="F51" s="138" t="s">
        <v>127</v>
      </c>
      <c r="G51" s="138"/>
      <c r="H51" s="46"/>
      <c r="I51" s="42"/>
      <c r="J51" s="45"/>
      <c r="K51" s="42"/>
    </row>
    <row r="52" spans="2:11" s="41" customFormat="1" ht="87" customHeight="1">
      <c r="B52" s="42">
        <v>18</v>
      </c>
      <c r="C52" s="137" t="s">
        <v>199</v>
      </c>
      <c r="D52" s="137"/>
      <c r="E52" s="137"/>
      <c r="F52" s="138" t="s">
        <v>31</v>
      </c>
      <c r="G52" s="138"/>
      <c r="H52" s="42" t="s">
        <v>10</v>
      </c>
      <c r="I52" s="42"/>
      <c r="J52" s="45"/>
      <c r="K52" s="42"/>
    </row>
    <row r="53" spans="2:11" s="41" customFormat="1" ht="163.4" customHeight="1">
      <c r="B53" s="42">
        <v>19</v>
      </c>
      <c r="C53" s="137" t="s">
        <v>200</v>
      </c>
      <c r="D53" s="137"/>
      <c r="E53" s="137"/>
      <c r="F53" s="138" t="s">
        <v>32</v>
      </c>
      <c r="G53" s="138"/>
      <c r="H53" s="42" t="s">
        <v>10</v>
      </c>
      <c r="I53" s="44"/>
      <c r="J53" s="45"/>
      <c r="K53" s="32"/>
    </row>
    <row r="54" spans="2:11" s="41" customFormat="1" ht="122.4" customHeight="1">
      <c r="B54" s="42">
        <v>20</v>
      </c>
      <c r="C54" s="137" t="s">
        <v>201</v>
      </c>
      <c r="D54" s="137"/>
      <c r="E54" s="137"/>
      <c r="F54" s="138" t="s">
        <v>33</v>
      </c>
      <c r="G54" s="138"/>
      <c r="H54" s="42" t="s">
        <v>10</v>
      </c>
      <c r="I54" s="44">
        <f>+J101</f>
        <v>0</v>
      </c>
      <c r="J54" s="45"/>
      <c r="K54" s="42"/>
    </row>
    <row r="55" spans="2:11" s="41" customFormat="1" ht="103.75" customHeight="1">
      <c r="B55" s="42">
        <v>21</v>
      </c>
      <c r="C55" s="137" t="s">
        <v>202</v>
      </c>
      <c r="D55" s="137"/>
      <c r="E55" s="137"/>
      <c r="F55" s="138" t="s">
        <v>34</v>
      </c>
      <c r="G55" s="138"/>
      <c r="H55" s="42" t="s">
        <v>10</v>
      </c>
      <c r="I55" s="44">
        <f>+J106</f>
        <v>0</v>
      </c>
      <c r="J55" s="45"/>
      <c r="K55" s="42"/>
    </row>
    <row r="56" spans="2:11" s="41" customFormat="1" ht="214.75" customHeight="1">
      <c r="B56" s="42">
        <v>22</v>
      </c>
      <c r="C56" s="137" t="s">
        <v>203</v>
      </c>
      <c r="D56" s="137"/>
      <c r="E56" s="137"/>
      <c r="F56" s="138" t="s">
        <v>35</v>
      </c>
      <c r="G56" s="138"/>
      <c r="H56" s="42" t="s">
        <v>10</v>
      </c>
      <c r="I56" s="42"/>
      <c r="J56" s="45"/>
      <c r="K56" s="42"/>
    </row>
    <row r="57" spans="2:11" s="41" customFormat="1" ht="32.15" customHeight="1">
      <c r="B57" s="42">
        <v>23</v>
      </c>
      <c r="C57" s="143" t="s">
        <v>128</v>
      </c>
      <c r="D57" s="143"/>
      <c r="E57" s="143"/>
      <c r="F57" s="138"/>
      <c r="G57" s="138"/>
      <c r="H57" s="35"/>
      <c r="I57" s="42"/>
      <c r="J57" s="45"/>
      <c r="K57" s="42"/>
    </row>
    <row r="58" spans="2:11" s="41" customFormat="1" ht="64.400000000000006" customHeight="1">
      <c r="B58" s="42">
        <v>24</v>
      </c>
      <c r="C58" s="137" t="s">
        <v>204</v>
      </c>
      <c r="D58" s="137"/>
      <c r="E58" s="137"/>
      <c r="F58" s="138" t="s">
        <v>36</v>
      </c>
      <c r="G58" s="138"/>
      <c r="H58" s="42"/>
      <c r="I58" s="42"/>
      <c r="J58" s="45"/>
      <c r="K58" s="33"/>
    </row>
    <row r="59" spans="2:11" s="41" customFormat="1" ht="102.65" customHeight="1">
      <c r="B59" s="42">
        <v>25</v>
      </c>
      <c r="C59" s="137" t="s">
        <v>205</v>
      </c>
      <c r="D59" s="137"/>
      <c r="E59" s="137"/>
      <c r="F59" s="138" t="s">
        <v>37</v>
      </c>
      <c r="G59" s="138"/>
      <c r="H59" s="43" t="s">
        <v>23</v>
      </c>
      <c r="I59" s="44"/>
      <c r="J59" s="45"/>
      <c r="K59" s="32"/>
    </row>
    <row r="60" spans="2:11" s="41" customFormat="1" ht="216.65" customHeight="1">
      <c r="B60" s="42">
        <v>26</v>
      </c>
      <c r="C60" s="137" t="s">
        <v>206</v>
      </c>
      <c r="D60" s="137"/>
      <c r="E60" s="137"/>
      <c r="F60" s="138" t="s">
        <v>38</v>
      </c>
      <c r="G60" s="138"/>
      <c r="H60" s="43" t="s">
        <v>23</v>
      </c>
      <c r="I60" s="44">
        <f>+J97</f>
        <v>0</v>
      </c>
      <c r="J60" s="45"/>
      <c r="K60" s="42"/>
    </row>
    <row r="61" spans="2:11" s="41" customFormat="1" ht="180.65" customHeight="1">
      <c r="B61" s="42">
        <v>27</v>
      </c>
      <c r="C61" s="137" t="s">
        <v>207</v>
      </c>
      <c r="D61" s="137"/>
      <c r="E61" s="137"/>
      <c r="F61" s="138" t="s">
        <v>39</v>
      </c>
      <c r="G61" s="138"/>
      <c r="H61" s="43" t="s">
        <v>23</v>
      </c>
      <c r="I61" s="42">
        <v>0</v>
      </c>
      <c r="J61" s="45"/>
      <c r="K61" s="42"/>
    </row>
    <row r="62" spans="2:11" s="41" customFormat="1" ht="153" customHeight="1">
      <c r="B62" s="42">
        <v>28</v>
      </c>
      <c r="C62" s="137" t="s">
        <v>40</v>
      </c>
      <c r="D62" s="137"/>
      <c r="E62" s="137"/>
      <c r="F62" s="138" t="s">
        <v>41</v>
      </c>
      <c r="G62" s="138"/>
      <c r="H62" s="43" t="s">
        <v>10</v>
      </c>
      <c r="I62" s="42"/>
      <c r="J62" s="45"/>
      <c r="K62" s="42"/>
    </row>
    <row r="63" spans="2:11" s="41" customFormat="1" ht="111.65" customHeight="1">
      <c r="B63" s="42">
        <v>29</v>
      </c>
      <c r="C63" s="137" t="s">
        <v>208</v>
      </c>
      <c r="D63" s="137"/>
      <c r="E63" s="137"/>
      <c r="F63" s="138" t="s">
        <v>42</v>
      </c>
      <c r="G63" s="138"/>
      <c r="H63" s="43" t="s">
        <v>10</v>
      </c>
      <c r="I63" s="44"/>
      <c r="J63" s="45"/>
      <c r="K63" s="42"/>
    </row>
    <row r="64" spans="2:11" s="41" customFormat="1" ht="241.75" customHeight="1">
      <c r="B64" s="42">
        <v>30</v>
      </c>
      <c r="C64" s="137" t="s">
        <v>209</v>
      </c>
      <c r="D64" s="137"/>
      <c r="E64" s="137"/>
      <c r="F64" s="138" t="s">
        <v>43</v>
      </c>
      <c r="G64" s="138"/>
      <c r="H64" s="43" t="s">
        <v>23</v>
      </c>
      <c r="I64" s="44"/>
      <c r="J64" s="45"/>
      <c r="K64" s="42"/>
    </row>
    <row r="65" spans="2:11" s="41" customFormat="1" ht="249" customHeight="1">
      <c r="B65" s="42">
        <v>31</v>
      </c>
      <c r="C65" s="137" t="s">
        <v>129</v>
      </c>
      <c r="D65" s="137"/>
      <c r="E65" s="137"/>
      <c r="F65" s="138" t="s">
        <v>44</v>
      </c>
      <c r="G65" s="138"/>
      <c r="H65" s="43" t="s">
        <v>45</v>
      </c>
      <c r="I65" s="44"/>
      <c r="J65" s="45"/>
      <c r="K65" s="42"/>
    </row>
    <row r="66" spans="2:11" s="41" customFormat="1" ht="138" customHeight="1">
      <c r="B66" s="42">
        <v>32</v>
      </c>
      <c r="C66" s="137" t="s">
        <v>210</v>
      </c>
      <c r="D66" s="137"/>
      <c r="E66" s="137"/>
      <c r="F66" s="138" t="s">
        <v>46</v>
      </c>
      <c r="G66" s="138"/>
      <c r="H66" s="43" t="s">
        <v>47</v>
      </c>
      <c r="I66" s="44"/>
      <c r="J66" s="45"/>
      <c r="K66" s="42"/>
    </row>
    <row r="67" spans="2:11" s="41" customFormat="1" ht="166.75" customHeight="1">
      <c r="B67" s="42">
        <v>33</v>
      </c>
      <c r="C67" s="137" t="s">
        <v>211</v>
      </c>
      <c r="D67" s="137"/>
      <c r="E67" s="137"/>
      <c r="F67" s="138" t="s">
        <v>48</v>
      </c>
      <c r="G67" s="138"/>
      <c r="H67" s="43" t="s">
        <v>45</v>
      </c>
      <c r="I67" s="44"/>
      <c r="J67" s="45"/>
      <c r="K67" s="42"/>
    </row>
    <row r="68" spans="2:11" s="41" customFormat="1" ht="165" customHeight="1">
      <c r="B68" s="42">
        <v>34</v>
      </c>
      <c r="C68" s="137" t="s">
        <v>212</v>
      </c>
      <c r="D68" s="137"/>
      <c r="E68" s="137"/>
      <c r="F68" s="138" t="s">
        <v>49</v>
      </c>
      <c r="G68" s="138"/>
      <c r="H68" s="43" t="s">
        <v>21</v>
      </c>
      <c r="I68" s="42"/>
      <c r="J68" s="45"/>
      <c r="K68" s="42"/>
    </row>
    <row r="69" spans="2:11" s="41" customFormat="1" ht="409.5" customHeight="1">
      <c r="B69" s="42">
        <v>35</v>
      </c>
      <c r="C69" s="137" t="s">
        <v>213</v>
      </c>
      <c r="D69" s="137"/>
      <c r="E69" s="137"/>
      <c r="F69" s="138" t="s">
        <v>50</v>
      </c>
      <c r="G69" s="138"/>
      <c r="H69" s="43" t="s">
        <v>17</v>
      </c>
      <c r="I69" s="42"/>
      <c r="J69" s="45"/>
      <c r="K69" s="42"/>
    </row>
    <row r="70" spans="2:11" s="41" customFormat="1" ht="201" customHeight="1">
      <c r="B70" s="42">
        <v>36</v>
      </c>
      <c r="C70" s="137" t="s">
        <v>214</v>
      </c>
      <c r="D70" s="137"/>
      <c r="E70" s="137"/>
      <c r="F70" s="138" t="s">
        <v>51</v>
      </c>
      <c r="G70" s="138"/>
      <c r="H70" s="42" t="s">
        <v>14</v>
      </c>
      <c r="I70" s="42"/>
      <c r="J70" s="45"/>
      <c r="K70" s="42"/>
    </row>
    <row r="71" spans="2:11" s="41" customFormat="1" ht="201" customHeight="1">
      <c r="B71" s="42">
        <v>37</v>
      </c>
      <c r="C71" s="137" t="s">
        <v>215</v>
      </c>
      <c r="D71" s="137"/>
      <c r="E71" s="137"/>
      <c r="F71" s="138" t="s">
        <v>52</v>
      </c>
      <c r="G71" s="138"/>
      <c r="H71" s="42" t="s">
        <v>14</v>
      </c>
      <c r="I71" s="42"/>
      <c r="J71" s="45"/>
      <c r="K71" s="42"/>
    </row>
    <row r="72" spans="2:11" s="41" customFormat="1" ht="141" customHeight="1">
      <c r="B72" s="42">
        <v>38</v>
      </c>
      <c r="C72" s="137" t="s">
        <v>53</v>
      </c>
      <c r="D72" s="137"/>
      <c r="E72" s="137"/>
      <c r="F72" s="144" t="s">
        <v>54</v>
      </c>
      <c r="G72" s="144"/>
      <c r="H72" s="42" t="s">
        <v>14</v>
      </c>
      <c r="I72" s="39"/>
      <c r="J72" s="45"/>
      <c r="K72" s="42"/>
    </row>
    <row r="73" spans="2:11" s="41" customFormat="1" ht="228.65" customHeight="1">
      <c r="B73" s="42">
        <v>39</v>
      </c>
      <c r="C73" s="137" t="s">
        <v>55</v>
      </c>
      <c r="D73" s="137"/>
      <c r="E73" s="137"/>
      <c r="F73" s="144" t="s">
        <v>56</v>
      </c>
      <c r="G73" s="144"/>
      <c r="H73" s="42" t="s">
        <v>14</v>
      </c>
      <c r="I73" s="39"/>
      <c r="J73" s="45"/>
      <c r="K73" s="42"/>
    </row>
    <row r="74" spans="2:11" s="41" customFormat="1" ht="228.65" customHeight="1">
      <c r="B74" s="42">
        <v>40</v>
      </c>
      <c r="C74" s="145" t="s">
        <v>130</v>
      </c>
      <c r="D74" s="145"/>
      <c r="E74" s="145"/>
      <c r="F74" s="144" t="s">
        <v>58</v>
      </c>
      <c r="G74" s="144"/>
      <c r="H74" s="42" t="s">
        <v>59</v>
      </c>
      <c r="I74" s="39"/>
      <c r="J74" s="45"/>
      <c r="K74" s="42"/>
    </row>
    <row r="75" spans="2:11" s="41" customFormat="1" ht="228.65" customHeight="1">
      <c r="B75" s="42">
        <v>41</v>
      </c>
      <c r="C75" s="137" t="s">
        <v>60</v>
      </c>
      <c r="D75" s="137"/>
      <c r="E75" s="137"/>
      <c r="F75" s="138" t="s">
        <v>61</v>
      </c>
      <c r="G75" s="138"/>
      <c r="H75" s="32" t="s">
        <v>62</v>
      </c>
      <c r="I75" s="42"/>
      <c r="J75" s="45"/>
      <c r="K75" s="42"/>
    </row>
    <row r="76" spans="2:11" s="41" customFormat="1" ht="201" customHeight="1">
      <c r="B76" s="42">
        <v>42</v>
      </c>
      <c r="C76" s="145" t="s">
        <v>63</v>
      </c>
      <c r="D76" s="145"/>
      <c r="E76" s="145"/>
      <c r="F76" s="138" t="s">
        <v>64</v>
      </c>
      <c r="G76" s="138"/>
      <c r="H76" s="32" t="s">
        <v>62</v>
      </c>
      <c r="I76" s="42"/>
      <c r="J76" s="45"/>
      <c r="K76" s="42"/>
    </row>
    <row r="77" spans="2:11" s="41" customFormat="1" ht="145.65" customHeight="1">
      <c r="B77" s="42">
        <v>43</v>
      </c>
      <c r="C77" s="137" t="s">
        <v>131</v>
      </c>
      <c r="D77" s="137"/>
      <c r="E77" s="137"/>
      <c r="F77" s="138" t="s">
        <v>64</v>
      </c>
      <c r="G77" s="138"/>
      <c r="H77" s="32" t="s">
        <v>23</v>
      </c>
      <c r="I77" s="42"/>
      <c r="J77" s="45"/>
      <c r="K77" s="42"/>
    </row>
    <row r="78" spans="2:11" s="41" customFormat="1" ht="161.5" customHeight="1">
      <c r="B78" s="42">
        <v>44</v>
      </c>
      <c r="C78" s="137" t="s">
        <v>132</v>
      </c>
      <c r="D78" s="137"/>
      <c r="E78" s="137"/>
      <c r="F78" s="138" t="s">
        <v>67</v>
      </c>
      <c r="G78" s="138"/>
      <c r="H78" s="32" t="s">
        <v>14</v>
      </c>
      <c r="I78" s="42"/>
      <c r="J78" s="45"/>
      <c r="K78" s="42"/>
    </row>
    <row r="79" spans="2:11" s="41" customFormat="1" ht="161.5" customHeight="1">
      <c r="B79" s="42">
        <v>45</v>
      </c>
      <c r="C79" s="137" t="s">
        <v>72</v>
      </c>
      <c r="D79" s="137"/>
      <c r="E79" s="137"/>
      <c r="F79" s="138" t="s">
        <v>73</v>
      </c>
      <c r="G79" s="138"/>
      <c r="H79" s="32" t="s">
        <v>68</v>
      </c>
      <c r="I79" s="44">
        <f>+J111</f>
        <v>0</v>
      </c>
      <c r="J79" s="45"/>
      <c r="K79" s="42"/>
    </row>
    <row r="80" spans="2:11" s="41" customFormat="1" ht="136.4" customHeight="1">
      <c r="B80" s="42">
        <v>46</v>
      </c>
      <c r="C80" s="137" t="s">
        <v>133</v>
      </c>
      <c r="D80" s="137"/>
      <c r="E80" s="137"/>
      <c r="F80" s="138" t="s">
        <v>93</v>
      </c>
      <c r="G80" s="138"/>
      <c r="H80" s="32" t="s">
        <v>14</v>
      </c>
      <c r="I80" s="44">
        <v>0</v>
      </c>
      <c r="J80" s="45"/>
      <c r="K80" s="42"/>
    </row>
    <row r="81" spans="2:11" s="41" customFormat="1" ht="168" customHeight="1">
      <c r="B81" s="42">
        <v>47</v>
      </c>
      <c r="C81" s="137" t="s">
        <v>76</v>
      </c>
      <c r="D81" s="137"/>
      <c r="E81" s="137"/>
      <c r="F81" s="138" t="s">
        <v>77</v>
      </c>
      <c r="G81" s="138"/>
      <c r="H81" s="32" t="s">
        <v>59</v>
      </c>
      <c r="I81" s="44"/>
      <c r="J81" s="45"/>
      <c r="K81" s="42">
        <v>0</v>
      </c>
    </row>
    <row r="82" spans="2:11" s="41" customFormat="1" ht="176.4" customHeight="1">
      <c r="B82" s="42">
        <v>48</v>
      </c>
      <c r="C82" s="137" t="s">
        <v>134</v>
      </c>
      <c r="D82" s="137"/>
      <c r="E82" s="137"/>
      <c r="F82" s="146" t="s">
        <v>70</v>
      </c>
      <c r="G82" s="147"/>
      <c r="H82" s="31" t="s">
        <v>135</v>
      </c>
      <c r="I82" s="47"/>
      <c r="J82" s="47"/>
      <c r="K82" s="47"/>
    </row>
    <row r="83" spans="2:11" s="41" customFormat="1" ht="162.65" customHeight="1">
      <c r="B83" s="42">
        <v>49</v>
      </c>
      <c r="C83" s="145" t="s">
        <v>74</v>
      </c>
      <c r="D83" s="145"/>
      <c r="E83" s="145"/>
      <c r="F83" s="146" t="s">
        <v>136</v>
      </c>
      <c r="G83" s="147"/>
      <c r="H83" s="31" t="s">
        <v>12</v>
      </c>
      <c r="I83" s="31"/>
      <c r="J83" s="31"/>
      <c r="K83" s="31"/>
    </row>
    <row r="84" spans="2:11" s="41" customFormat="1" ht="196.4" customHeight="1">
      <c r="B84" s="42">
        <v>50</v>
      </c>
      <c r="C84" s="145" t="s">
        <v>82</v>
      </c>
      <c r="D84" s="145"/>
      <c r="E84" s="145"/>
      <c r="F84" s="146" t="s">
        <v>95</v>
      </c>
      <c r="G84" s="147"/>
      <c r="H84" s="31" t="s">
        <v>135</v>
      </c>
      <c r="I84" s="31"/>
      <c r="J84" s="31"/>
      <c r="K84" s="31"/>
    </row>
    <row r="85" spans="2:11" s="41" customFormat="1" ht="23">
      <c r="B85" s="149" t="s">
        <v>137</v>
      </c>
      <c r="C85" s="150"/>
      <c r="D85" s="151"/>
      <c r="E85" s="48" t="s">
        <v>138</v>
      </c>
      <c r="F85" s="48"/>
      <c r="G85" s="48" t="s">
        <v>139</v>
      </c>
      <c r="H85" s="48" t="s">
        <v>140</v>
      </c>
      <c r="I85" s="46" t="s">
        <v>141</v>
      </c>
      <c r="J85" s="48" t="s">
        <v>4</v>
      </c>
      <c r="K85" s="48" t="s">
        <v>3</v>
      </c>
    </row>
    <row r="86" spans="2:11" s="41" customFormat="1" ht="23">
      <c r="B86" s="46"/>
      <c r="C86" s="46"/>
      <c r="D86" s="46"/>
      <c r="E86" s="48"/>
      <c r="F86" s="48"/>
      <c r="G86" s="48"/>
      <c r="H86" s="48"/>
      <c r="I86" s="46"/>
      <c r="J86" s="48"/>
      <c r="K86" s="48"/>
    </row>
    <row r="87" spans="2:11" s="41" customFormat="1" ht="14.4" customHeight="1">
      <c r="B87" s="49"/>
      <c r="C87" s="46"/>
      <c r="D87" s="46"/>
      <c r="E87" s="48"/>
      <c r="F87" s="48"/>
      <c r="G87" s="48"/>
      <c r="H87" s="48"/>
      <c r="I87" s="46"/>
      <c r="J87" s="48"/>
      <c r="K87" s="48"/>
    </row>
    <row r="88" spans="2:11" s="41" customFormat="1" ht="23">
      <c r="B88" s="143" t="s">
        <v>142</v>
      </c>
      <c r="C88" s="143"/>
      <c r="D88" s="143"/>
      <c r="E88" s="143"/>
      <c r="F88" s="50"/>
      <c r="G88" s="50"/>
      <c r="H88" s="50"/>
      <c r="I88" s="43"/>
      <c r="J88" s="49"/>
      <c r="K88" s="48"/>
    </row>
    <row r="89" spans="2:11" s="41" customFormat="1" ht="23">
      <c r="B89" s="148" t="s">
        <v>120</v>
      </c>
      <c r="C89" s="148"/>
      <c r="D89" s="148"/>
      <c r="E89" s="46">
        <v>0</v>
      </c>
      <c r="F89" s="50"/>
      <c r="G89" s="43"/>
      <c r="H89" s="43"/>
      <c r="I89" s="51"/>
      <c r="J89" s="52">
        <f>I89*H89*G89*E89</f>
        <v>0</v>
      </c>
      <c r="K89" s="48"/>
    </row>
    <row r="90" spans="2:11" s="41" customFormat="1" ht="23">
      <c r="B90" s="152" t="s">
        <v>143</v>
      </c>
      <c r="C90" s="152"/>
      <c r="D90" s="152"/>
      <c r="E90" s="40"/>
      <c r="F90" s="50"/>
      <c r="G90" s="50"/>
      <c r="H90" s="50"/>
      <c r="I90" s="51"/>
      <c r="J90" s="52">
        <f>SUM(J89:J89)</f>
        <v>0</v>
      </c>
      <c r="K90" s="43" t="s">
        <v>17</v>
      </c>
    </row>
    <row r="91" spans="2:11" s="41" customFormat="1" ht="23">
      <c r="B91" s="43"/>
      <c r="C91" s="53"/>
      <c r="D91" s="43"/>
      <c r="E91" s="40"/>
      <c r="F91" s="50"/>
      <c r="G91" s="50"/>
      <c r="H91" s="50"/>
      <c r="I91" s="51"/>
      <c r="J91" s="43"/>
      <c r="K91" s="43"/>
    </row>
    <row r="92" spans="2:11" s="41" customFormat="1">
      <c r="B92" s="33"/>
      <c r="C92" s="32"/>
      <c r="D92" s="32"/>
      <c r="E92" s="34"/>
      <c r="F92" s="34"/>
      <c r="G92" s="34"/>
      <c r="H92" s="34"/>
      <c r="I92" s="32"/>
      <c r="J92" s="34"/>
      <c r="K92" s="33"/>
    </row>
    <row r="93" spans="2:11" s="41" customFormat="1">
      <c r="B93" s="155" t="s">
        <v>263</v>
      </c>
      <c r="C93" s="155"/>
      <c r="D93" s="155"/>
      <c r="E93" s="54"/>
      <c r="F93" s="54"/>
      <c r="G93" s="34"/>
      <c r="H93" s="34"/>
      <c r="I93" s="32"/>
      <c r="J93" s="34"/>
      <c r="K93" s="33"/>
    </row>
    <row r="94" spans="2:11" s="41" customFormat="1">
      <c r="B94" s="154" t="s">
        <v>144</v>
      </c>
      <c r="C94" s="154"/>
      <c r="D94" s="154"/>
      <c r="E94" s="55"/>
      <c r="F94" s="55"/>
      <c r="G94" s="34"/>
      <c r="H94" s="34"/>
      <c r="I94" s="32"/>
      <c r="J94" s="56">
        <f>+J22</f>
        <v>0</v>
      </c>
      <c r="K94" s="33"/>
    </row>
    <row r="95" spans="2:11" s="41" customFormat="1">
      <c r="B95" s="154" t="s">
        <v>145</v>
      </c>
      <c r="C95" s="154"/>
      <c r="D95" s="154"/>
      <c r="E95" s="55"/>
      <c r="F95" s="55"/>
      <c r="G95" s="34"/>
      <c r="H95" s="34"/>
      <c r="I95" s="32"/>
      <c r="J95" s="56">
        <f>J94*0.1</f>
        <v>0</v>
      </c>
      <c r="K95" s="33"/>
    </row>
    <row r="96" spans="2:11" s="41" customFormat="1">
      <c r="B96" s="153" t="s">
        <v>143</v>
      </c>
      <c r="C96" s="153"/>
      <c r="D96" s="153"/>
      <c r="E96" s="55"/>
      <c r="F96" s="55"/>
      <c r="G96" s="34"/>
      <c r="H96" s="34"/>
      <c r="I96" s="32"/>
      <c r="J96" s="56">
        <f>SUM(J94:J95)</f>
        <v>0</v>
      </c>
      <c r="K96" s="32"/>
    </row>
    <row r="97" spans="1:30" s="41" customFormat="1">
      <c r="B97" s="153" t="s">
        <v>143</v>
      </c>
      <c r="C97" s="153"/>
      <c r="D97" s="153"/>
      <c r="E97" s="55"/>
      <c r="F97" s="55"/>
      <c r="G97" s="34"/>
      <c r="H97" s="34"/>
      <c r="I97" s="32"/>
      <c r="J97" s="56">
        <f>ROUND(J96,0)</f>
        <v>0</v>
      </c>
      <c r="K97" s="32" t="s">
        <v>23</v>
      </c>
    </row>
    <row r="98" spans="1:30" s="41" customFormat="1">
      <c r="B98" s="155"/>
      <c r="C98" s="155"/>
      <c r="D98" s="155"/>
      <c r="E98" s="24"/>
      <c r="F98" s="34"/>
      <c r="G98" s="34"/>
      <c r="H98" s="34"/>
      <c r="I98" s="39"/>
      <c r="J98" s="32"/>
      <c r="K98" s="32"/>
    </row>
    <row r="99" spans="1:30" s="41" customFormat="1">
      <c r="B99" s="154"/>
      <c r="C99" s="154"/>
      <c r="D99" s="154"/>
      <c r="E99" s="24"/>
      <c r="F99" s="24"/>
      <c r="G99" s="34"/>
      <c r="H99" s="34"/>
      <c r="I99" s="32"/>
      <c r="J99" s="56"/>
      <c r="K99" s="32"/>
    </row>
    <row r="100" spans="1:30" s="41" customFormat="1">
      <c r="B100" s="154"/>
      <c r="C100" s="154"/>
      <c r="D100" s="154"/>
      <c r="E100" s="24"/>
      <c r="F100" s="24"/>
      <c r="G100" s="34"/>
      <c r="H100" s="34"/>
      <c r="I100" s="32"/>
      <c r="J100" s="56"/>
      <c r="K100" s="32"/>
    </row>
    <row r="101" spans="1:30" s="41" customFormat="1">
      <c r="B101" s="153"/>
      <c r="C101" s="153"/>
      <c r="D101" s="153"/>
      <c r="E101" s="24"/>
      <c r="F101" s="24"/>
      <c r="G101" s="34"/>
      <c r="H101" s="34"/>
      <c r="I101" s="32"/>
      <c r="J101" s="56"/>
      <c r="K101" s="32"/>
    </row>
    <row r="102" spans="1:30" s="41" customFormat="1">
      <c r="B102" s="25"/>
      <c r="C102" s="57"/>
      <c r="D102" s="57"/>
      <c r="E102" s="24"/>
      <c r="F102" s="24"/>
      <c r="G102" s="34"/>
      <c r="H102" s="34"/>
      <c r="I102" s="32"/>
      <c r="J102" s="56"/>
      <c r="K102" s="32"/>
    </row>
    <row r="103" spans="1:30" s="41" customFormat="1">
      <c r="B103" s="139"/>
      <c r="C103" s="139"/>
      <c r="D103" s="139"/>
      <c r="E103" s="139"/>
      <c r="F103" s="24"/>
      <c r="G103" s="34"/>
      <c r="H103" s="34"/>
      <c r="I103" s="32"/>
      <c r="J103" s="56"/>
      <c r="K103" s="32"/>
    </row>
    <row r="104" spans="1:30" s="41" customFormat="1">
      <c r="B104" s="154"/>
      <c r="C104" s="154"/>
      <c r="D104" s="154"/>
      <c r="E104" s="24"/>
      <c r="F104" s="24"/>
      <c r="G104" s="34"/>
      <c r="H104" s="34"/>
      <c r="I104" s="32"/>
      <c r="J104" s="56"/>
    </row>
    <row r="105" spans="1:30" s="41" customFormat="1">
      <c r="B105" s="154"/>
      <c r="C105" s="154"/>
      <c r="D105" s="154"/>
      <c r="E105" s="24"/>
      <c r="F105" s="24"/>
      <c r="G105" s="141"/>
      <c r="H105" s="141"/>
      <c r="I105" s="141"/>
      <c r="J105" s="56"/>
      <c r="K105" s="33"/>
    </row>
    <row r="106" spans="1:30" s="41" customFormat="1">
      <c r="B106" s="154"/>
      <c r="C106" s="154"/>
      <c r="D106" s="154"/>
      <c r="E106" s="54"/>
      <c r="F106" s="54"/>
      <c r="G106" s="54"/>
      <c r="H106" s="34"/>
      <c r="I106" s="32"/>
      <c r="J106" s="56"/>
      <c r="K106" s="33"/>
    </row>
    <row r="107" spans="1:30">
      <c r="B107" s="33"/>
      <c r="C107" s="32"/>
      <c r="D107" s="32"/>
      <c r="E107" s="34"/>
      <c r="F107" s="34"/>
      <c r="G107" s="34"/>
      <c r="H107" s="34"/>
      <c r="I107" s="32"/>
      <c r="J107" s="34"/>
      <c r="K107" s="34"/>
    </row>
    <row r="108" spans="1:30">
      <c r="B108" s="155"/>
      <c r="C108" s="155"/>
      <c r="D108" s="155"/>
      <c r="E108" s="24"/>
      <c r="F108" s="24"/>
      <c r="G108" s="34"/>
      <c r="H108" s="34"/>
      <c r="I108" s="32"/>
      <c r="J108" s="34"/>
      <c r="K108" s="34"/>
    </row>
    <row r="109" spans="1:30">
      <c r="B109" s="154"/>
      <c r="C109" s="154"/>
      <c r="D109" s="154"/>
      <c r="E109" s="24"/>
      <c r="F109" s="24"/>
      <c r="G109" s="141"/>
      <c r="H109" s="141"/>
      <c r="I109" s="141"/>
      <c r="J109" s="56"/>
      <c r="K109" s="32"/>
    </row>
    <row r="110" spans="1:30" s="34" customFormat="1">
      <c r="A110" s="58"/>
      <c r="B110" s="33"/>
      <c r="C110" s="32"/>
      <c r="D110" s="32"/>
      <c r="I110" s="32"/>
      <c r="J110" s="56"/>
      <c r="L110" s="23"/>
      <c r="M110" s="23"/>
      <c r="N110" s="23"/>
      <c r="O110" s="23"/>
      <c r="P110" s="23"/>
      <c r="Q110" s="23"/>
      <c r="R110" s="23"/>
      <c r="S110" s="23"/>
      <c r="T110" s="23"/>
      <c r="U110" s="23"/>
      <c r="V110" s="23"/>
      <c r="W110" s="23"/>
      <c r="X110" s="23"/>
      <c r="Y110" s="23"/>
      <c r="Z110" s="23"/>
      <c r="AA110" s="23"/>
      <c r="AB110" s="23"/>
      <c r="AC110" s="23"/>
      <c r="AD110" s="23"/>
    </row>
    <row r="111" spans="1:30" s="34" customFormat="1">
      <c r="A111" s="58"/>
      <c r="B111" s="33"/>
      <c r="C111" s="32"/>
      <c r="D111" s="32"/>
      <c r="I111" s="32"/>
      <c r="J111" s="56"/>
      <c r="K111" s="32"/>
      <c r="L111" s="23"/>
      <c r="M111" s="23"/>
      <c r="N111" s="23"/>
      <c r="O111" s="23"/>
      <c r="P111" s="23"/>
      <c r="Q111" s="23"/>
      <c r="R111" s="23"/>
      <c r="S111" s="23"/>
      <c r="T111" s="23"/>
      <c r="U111" s="23"/>
      <c r="V111" s="23"/>
      <c r="W111" s="23"/>
      <c r="X111" s="23"/>
      <c r="Y111" s="23"/>
      <c r="Z111" s="23"/>
      <c r="AA111" s="23"/>
      <c r="AB111" s="23"/>
      <c r="AC111" s="23"/>
      <c r="AD111" s="23"/>
    </row>
    <row r="112" spans="1:30">
      <c r="J112" s="56"/>
    </row>
  </sheetData>
  <mergeCells count="136">
    <mergeCell ref="B93:D93"/>
    <mergeCell ref="B103:E103"/>
    <mergeCell ref="B104:D104"/>
    <mergeCell ref="G105:I105"/>
    <mergeCell ref="B108:D108"/>
    <mergeCell ref="G109:I109"/>
    <mergeCell ref="B109:D109"/>
    <mergeCell ref="B100:D100"/>
    <mergeCell ref="B101:D101"/>
    <mergeCell ref="B105:D105"/>
    <mergeCell ref="B106:D106"/>
    <mergeCell ref="B94:D94"/>
    <mergeCell ref="B95:D95"/>
    <mergeCell ref="B96:D96"/>
    <mergeCell ref="B97:D97"/>
    <mergeCell ref="B98:D98"/>
    <mergeCell ref="B99:D99"/>
    <mergeCell ref="B90:D90"/>
    <mergeCell ref="C82:E82"/>
    <mergeCell ref="F82:G82"/>
    <mergeCell ref="C83:E83"/>
    <mergeCell ref="F83:G83"/>
    <mergeCell ref="C84:E84"/>
    <mergeCell ref="F84:G84"/>
    <mergeCell ref="B85:D85"/>
    <mergeCell ref="B88:E88"/>
    <mergeCell ref="B89:D89"/>
    <mergeCell ref="C79:E79"/>
    <mergeCell ref="F79:G79"/>
    <mergeCell ref="C80:E80"/>
    <mergeCell ref="F80:G80"/>
    <mergeCell ref="C81:E81"/>
    <mergeCell ref="F81:G81"/>
    <mergeCell ref="C76:E76"/>
    <mergeCell ref="F76:G76"/>
    <mergeCell ref="C77:E77"/>
    <mergeCell ref="F77:G77"/>
    <mergeCell ref="C78:E78"/>
    <mergeCell ref="F78:G78"/>
    <mergeCell ref="C73:E73"/>
    <mergeCell ref="F73:G73"/>
    <mergeCell ref="C74:E74"/>
    <mergeCell ref="F74:G74"/>
    <mergeCell ref="C75:E75"/>
    <mergeCell ref="F75:G75"/>
    <mergeCell ref="C70:E70"/>
    <mergeCell ref="F70:G70"/>
    <mergeCell ref="C71:E71"/>
    <mergeCell ref="F71:G71"/>
    <mergeCell ref="C72:E72"/>
    <mergeCell ref="F72:G72"/>
    <mergeCell ref="C67:E67"/>
    <mergeCell ref="F67:G67"/>
    <mergeCell ref="C68:E68"/>
    <mergeCell ref="F68:G68"/>
    <mergeCell ref="C69:E69"/>
    <mergeCell ref="F69:G69"/>
    <mergeCell ref="C64:E64"/>
    <mergeCell ref="F64:G64"/>
    <mergeCell ref="C65:E65"/>
    <mergeCell ref="F65:G65"/>
    <mergeCell ref="C66:E66"/>
    <mergeCell ref="F66:G66"/>
    <mergeCell ref="C61:E61"/>
    <mergeCell ref="F61:G61"/>
    <mergeCell ref="C62:E62"/>
    <mergeCell ref="F62:G62"/>
    <mergeCell ref="C63:E63"/>
    <mergeCell ref="F63:G63"/>
    <mergeCell ref="C58:E58"/>
    <mergeCell ref="F58:G58"/>
    <mergeCell ref="C59:E59"/>
    <mergeCell ref="F59:G59"/>
    <mergeCell ref="C60:E60"/>
    <mergeCell ref="F60:G60"/>
    <mergeCell ref="C55:E55"/>
    <mergeCell ref="F55:G55"/>
    <mergeCell ref="C56:E56"/>
    <mergeCell ref="F56:G56"/>
    <mergeCell ref="C57:E57"/>
    <mergeCell ref="F57:G57"/>
    <mergeCell ref="C52:E52"/>
    <mergeCell ref="F52:G52"/>
    <mergeCell ref="C53:E53"/>
    <mergeCell ref="F53:G53"/>
    <mergeCell ref="C54:E54"/>
    <mergeCell ref="F54:G54"/>
    <mergeCell ref="C49:E49"/>
    <mergeCell ref="F49:G49"/>
    <mergeCell ref="C50:E50"/>
    <mergeCell ref="F50:G50"/>
    <mergeCell ref="C51:E51"/>
    <mergeCell ref="F51:G51"/>
    <mergeCell ref="C46:E46"/>
    <mergeCell ref="F46:G46"/>
    <mergeCell ref="C47:E47"/>
    <mergeCell ref="F47:G47"/>
    <mergeCell ref="C48:E48"/>
    <mergeCell ref="F48:G48"/>
    <mergeCell ref="C43:E43"/>
    <mergeCell ref="F43:G43"/>
    <mergeCell ref="C44:E44"/>
    <mergeCell ref="F44:G44"/>
    <mergeCell ref="C45:E45"/>
    <mergeCell ref="F45:G45"/>
    <mergeCell ref="C40:E40"/>
    <mergeCell ref="F40:G40"/>
    <mergeCell ref="C41:E41"/>
    <mergeCell ref="F41:G41"/>
    <mergeCell ref="C42:E42"/>
    <mergeCell ref="F42:G42"/>
    <mergeCell ref="C37:E37"/>
    <mergeCell ref="F37:G37"/>
    <mergeCell ref="C38:E38"/>
    <mergeCell ref="F38:G38"/>
    <mergeCell ref="C39:E39"/>
    <mergeCell ref="F39:G39"/>
    <mergeCell ref="C27:D27"/>
    <mergeCell ref="C35:E35"/>
    <mergeCell ref="F35:G35"/>
    <mergeCell ref="C36:E36"/>
    <mergeCell ref="F36:G36"/>
    <mergeCell ref="B32:J32"/>
    <mergeCell ref="C34:E34"/>
    <mergeCell ref="F34:G34"/>
    <mergeCell ref="B15:K15"/>
    <mergeCell ref="C25:D25"/>
    <mergeCell ref="C26:D26"/>
    <mergeCell ref="E9:K9"/>
    <mergeCell ref="B13:B14"/>
    <mergeCell ref="C13:C14"/>
    <mergeCell ref="D13:D14"/>
    <mergeCell ref="E13:E14"/>
    <mergeCell ref="G13:I13"/>
    <mergeCell ref="J13:J14"/>
    <mergeCell ref="K13:K1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04DBE5-15C6-43B7-9E32-5056D7250473}">
  <sheetPr>
    <tabColor rgb="FFFFFF00"/>
  </sheetPr>
  <dimension ref="A2:AD112"/>
  <sheetViews>
    <sheetView topLeftCell="A5" zoomScale="59" workbookViewId="0">
      <selection activeCell="E16" sqref="E16"/>
    </sheetView>
  </sheetViews>
  <sheetFormatPr defaultColWidth="8.90625" defaultRowHeight="21.5"/>
  <cols>
    <col min="1" max="1" width="8.90625" style="23"/>
    <col min="2" max="2" width="29.90625" style="22" customWidth="1"/>
    <col min="3" max="3" width="21.90625" style="21" customWidth="1"/>
    <col min="4" max="4" width="23.453125" style="21" customWidth="1"/>
    <col min="5" max="5" width="47.08984375" style="23" customWidth="1"/>
    <col min="6" max="6" width="14.90625" style="23" customWidth="1"/>
    <col min="7" max="7" width="12.90625" style="23" customWidth="1"/>
    <col min="8" max="8" width="13.54296875" style="23" customWidth="1"/>
    <col min="9" max="9" width="14.90625" style="23" customWidth="1"/>
    <col min="10" max="10" width="19.90625" style="23" customWidth="1"/>
    <col min="11" max="11" width="35" style="22" customWidth="1"/>
    <col min="12" max="16384" width="8.90625" style="23"/>
  </cols>
  <sheetData>
    <row r="2" spans="2:11" ht="42" customHeight="1">
      <c r="B2" s="24" t="s">
        <v>99</v>
      </c>
      <c r="C2" s="36" t="s">
        <v>251</v>
      </c>
    </row>
    <row r="3" spans="2:11" ht="21" customHeight="1">
      <c r="B3" s="24" t="s">
        <v>100</v>
      </c>
      <c r="C3" s="25"/>
      <c r="E3" s="23" t="s">
        <v>265</v>
      </c>
      <c r="F3" s="23">
        <f>1*7</f>
        <v>7</v>
      </c>
    </row>
    <row r="4" spans="2:11" ht="21" customHeight="1">
      <c r="B4" s="24" t="s">
        <v>101</v>
      </c>
      <c r="C4" s="32" t="s">
        <v>216</v>
      </c>
    </row>
    <row r="5" spans="2:11" ht="21" customHeight="1">
      <c r="B5" s="24" t="s">
        <v>102</v>
      </c>
      <c r="C5" s="25" t="s">
        <v>266</v>
      </c>
    </row>
    <row r="6" spans="2:11" ht="21" customHeight="1">
      <c r="B6" s="24" t="s">
        <v>103</v>
      </c>
      <c r="C6" s="25" t="s">
        <v>218</v>
      </c>
    </row>
    <row r="7" spans="2:11" ht="21" customHeight="1">
      <c r="B7" s="24" t="s">
        <v>104</v>
      </c>
      <c r="C7" s="25">
        <v>1</v>
      </c>
    </row>
    <row r="8" spans="2:11" ht="21" customHeight="1">
      <c r="B8" s="24" t="s">
        <v>105</v>
      </c>
      <c r="C8" s="25" t="s">
        <v>256</v>
      </c>
    </row>
    <row r="9" spans="2:11" ht="41.4" customHeight="1">
      <c r="B9" s="26" t="s">
        <v>106</v>
      </c>
      <c r="C9" s="25">
        <f>C7+1</f>
        <v>2</v>
      </c>
      <c r="E9" s="135"/>
      <c r="F9" s="135"/>
      <c r="G9" s="135"/>
      <c r="H9" s="135"/>
      <c r="I9" s="135"/>
      <c r="J9" s="135"/>
      <c r="K9" s="135"/>
    </row>
    <row r="10" spans="2:11" ht="21" customHeight="1">
      <c r="B10" s="24" t="s">
        <v>107</v>
      </c>
      <c r="C10" s="25" t="s">
        <v>217</v>
      </c>
      <c r="J10" s="27"/>
    </row>
    <row r="11" spans="2:11" ht="21" customHeight="1">
      <c r="B11" s="24" t="s">
        <v>108</v>
      </c>
      <c r="C11" s="25" t="s">
        <v>218</v>
      </c>
    </row>
    <row r="12" spans="2:11">
      <c r="B12" s="28"/>
      <c r="C12" s="29"/>
    </row>
    <row r="13" spans="2:11" ht="15" customHeight="1">
      <c r="B13" s="136" t="s">
        <v>109</v>
      </c>
      <c r="C13" s="136" t="s">
        <v>110</v>
      </c>
      <c r="D13" s="136" t="s">
        <v>111</v>
      </c>
      <c r="E13" s="136" t="s">
        <v>112</v>
      </c>
      <c r="F13" s="30"/>
      <c r="G13" s="136" t="s">
        <v>113</v>
      </c>
      <c r="H13" s="136"/>
      <c r="I13" s="136"/>
      <c r="J13" s="136" t="s">
        <v>114</v>
      </c>
      <c r="K13" s="136" t="s">
        <v>115</v>
      </c>
    </row>
    <row r="14" spans="2:11" ht="15" customHeight="1">
      <c r="B14" s="136"/>
      <c r="C14" s="136"/>
      <c r="D14" s="136"/>
      <c r="E14" s="136"/>
      <c r="F14" s="30" t="s">
        <v>116</v>
      </c>
      <c r="G14" s="30" t="s">
        <v>117</v>
      </c>
      <c r="H14" s="30" t="s">
        <v>118</v>
      </c>
      <c r="I14" s="30" t="s">
        <v>119</v>
      </c>
      <c r="J14" s="136"/>
      <c r="K14" s="136"/>
    </row>
    <row r="15" spans="2:11" ht="18.649999999999999" customHeight="1">
      <c r="B15" s="132" t="s">
        <v>120</v>
      </c>
      <c r="C15" s="132"/>
      <c r="D15" s="132"/>
      <c r="E15" s="132"/>
      <c r="F15" s="132"/>
      <c r="G15" s="132"/>
      <c r="H15" s="132"/>
      <c r="I15" s="132"/>
      <c r="J15" s="132"/>
      <c r="K15" s="132"/>
    </row>
    <row r="16" spans="2:11">
      <c r="B16" s="31" t="s">
        <v>230</v>
      </c>
      <c r="C16" s="32" t="s">
        <v>227</v>
      </c>
      <c r="D16" s="32" t="s">
        <v>261</v>
      </c>
      <c r="E16" s="32"/>
      <c r="F16" s="32">
        <v>3</v>
      </c>
      <c r="G16" s="32">
        <v>1</v>
      </c>
      <c r="H16" s="32"/>
      <c r="I16" s="33"/>
      <c r="J16" s="32">
        <f>G16*F16</f>
        <v>3</v>
      </c>
      <c r="K16" s="33" t="s">
        <v>229</v>
      </c>
    </row>
    <row r="17" spans="2:11">
      <c r="B17" s="33" t="s">
        <v>225</v>
      </c>
      <c r="C17" s="32" t="s">
        <v>245</v>
      </c>
      <c r="D17" s="32" t="s">
        <v>267</v>
      </c>
      <c r="E17" s="34"/>
      <c r="F17" s="32">
        <v>1</v>
      </c>
      <c r="G17" s="32">
        <v>12.5</v>
      </c>
      <c r="H17" s="34"/>
      <c r="I17" s="34"/>
      <c r="J17" s="32"/>
      <c r="K17" s="33" t="s">
        <v>229</v>
      </c>
    </row>
    <row r="18" spans="2:11">
      <c r="B18" s="33"/>
      <c r="C18" s="32"/>
      <c r="D18" s="32"/>
      <c r="E18" s="34"/>
      <c r="F18" s="32"/>
      <c r="G18" s="32"/>
      <c r="H18" s="34"/>
      <c r="I18" s="34"/>
      <c r="J18" s="32"/>
      <c r="K18" s="33"/>
    </row>
    <row r="19" spans="2:11">
      <c r="B19" s="33"/>
      <c r="C19" s="32"/>
      <c r="D19" s="32"/>
      <c r="E19" s="34"/>
      <c r="F19" s="32"/>
      <c r="G19" s="32"/>
      <c r="H19" s="34"/>
      <c r="I19" s="34"/>
      <c r="J19" s="32"/>
      <c r="K19" s="33"/>
    </row>
    <row r="20" spans="2:11" ht="22.5" customHeight="1">
      <c r="B20" s="35" t="s">
        <v>121</v>
      </c>
      <c r="C20" s="25"/>
      <c r="D20" s="25"/>
      <c r="E20" s="36"/>
      <c r="F20" s="36"/>
      <c r="G20" s="37"/>
      <c r="H20" s="34"/>
      <c r="I20" s="30"/>
      <c r="J20" s="38"/>
      <c r="K20" s="33"/>
    </row>
    <row r="21" spans="2:11" ht="22.5" customHeight="1">
      <c r="B21" s="35"/>
      <c r="C21" s="36" t="s">
        <v>261</v>
      </c>
      <c r="D21" s="31"/>
      <c r="E21" s="36"/>
      <c r="F21" s="36"/>
      <c r="G21" s="37"/>
      <c r="H21" s="34"/>
      <c r="I21" s="25" t="s">
        <v>268</v>
      </c>
      <c r="J21" s="38">
        <f>+J16</f>
        <v>3</v>
      </c>
      <c r="K21" s="33"/>
    </row>
    <row r="22" spans="2:11" ht="22.5" customHeight="1">
      <c r="B22" s="35"/>
      <c r="C22" s="78" t="s">
        <v>225</v>
      </c>
      <c r="D22" s="33"/>
      <c r="E22" s="31"/>
      <c r="F22" s="31"/>
      <c r="G22" s="32"/>
      <c r="H22" s="32"/>
      <c r="I22" s="25" t="s">
        <v>14</v>
      </c>
      <c r="J22" s="38">
        <f>+J17</f>
        <v>0</v>
      </c>
      <c r="K22" s="33"/>
    </row>
    <row r="23" spans="2:11" ht="22.5" customHeight="1">
      <c r="B23" s="35"/>
      <c r="C23" s="78"/>
      <c r="D23" s="33"/>
      <c r="E23" s="31"/>
      <c r="F23" s="31"/>
      <c r="G23" s="32"/>
      <c r="H23" s="32"/>
      <c r="I23" s="25"/>
      <c r="J23" s="38"/>
      <c r="K23" s="33"/>
    </row>
    <row r="24" spans="2:11" ht="22.5" customHeight="1">
      <c r="B24" s="35"/>
      <c r="C24" s="78"/>
      <c r="D24" s="33"/>
      <c r="E24" s="31"/>
      <c r="F24" s="31"/>
      <c r="G24" s="32"/>
      <c r="H24" s="32"/>
      <c r="I24" s="25"/>
      <c r="J24" s="38"/>
      <c r="K24" s="33"/>
    </row>
    <row r="25" spans="2:11" ht="22.5" customHeight="1">
      <c r="B25" s="35"/>
      <c r="C25" s="139"/>
      <c r="D25" s="139"/>
      <c r="E25" s="31"/>
      <c r="F25" s="31"/>
      <c r="G25" s="32"/>
      <c r="H25" s="32"/>
      <c r="I25" s="25"/>
      <c r="J25" s="38"/>
      <c r="K25" s="33"/>
    </row>
    <row r="26" spans="2:11" ht="22.5" customHeight="1">
      <c r="B26" s="35"/>
      <c r="C26" s="134"/>
      <c r="D26" s="134"/>
      <c r="E26" s="31"/>
      <c r="F26" s="31"/>
      <c r="G26" s="32"/>
      <c r="H26" s="32"/>
      <c r="I26" s="25"/>
      <c r="J26" s="38"/>
      <c r="K26" s="33"/>
    </row>
    <row r="27" spans="2:11" ht="22.5" customHeight="1">
      <c r="B27" s="33"/>
      <c r="C27" s="141"/>
      <c r="D27" s="141"/>
      <c r="E27" s="34"/>
      <c r="F27" s="34"/>
      <c r="G27" s="34"/>
      <c r="H27" s="34"/>
      <c r="I27" s="34"/>
      <c r="J27" s="38"/>
      <c r="K27" s="33"/>
    </row>
    <row r="28" spans="2:11" ht="21.65" customHeight="1">
      <c r="B28" s="33"/>
      <c r="C28" s="34"/>
      <c r="D28" s="34"/>
      <c r="E28" s="34"/>
      <c r="F28" s="34"/>
      <c r="G28" s="34"/>
      <c r="H28" s="34"/>
      <c r="I28" s="34"/>
      <c r="J28" s="38"/>
      <c r="K28" s="39"/>
    </row>
    <row r="29" spans="2:11" ht="21.65" customHeight="1">
      <c r="B29" s="31"/>
      <c r="C29" s="34"/>
      <c r="D29" s="34"/>
      <c r="E29" s="34"/>
      <c r="F29" s="34"/>
      <c r="G29" s="34"/>
      <c r="H29" s="34"/>
      <c r="I29" s="34"/>
      <c r="J29" s="38"/>
      <c r="K29" s="39"/>
    </row>
    <row r="30" spans="2:11">
      <c r="B30" s="31"/>
      <c r="C30" s="31"/>
      <c r="D30" s="31"/>
      <c r="E30" s="31"/>
      <c r="F30" s="31"/>
      <c r="G30" s="34"/>
      <c r="H30" s="34"/>
      <c r="I30" s="34"/>
      <c r="J30" s="39"/>
      <c r="K30" s="33"/>
    </row>
    <row r="31" spans="2:11">
      <c r="B31" s="33"/>
      <c r="C31" s="32"/>
      <c r="D31" s="32"/>
      <c r="E31" s="34"/>
      <c r="F31" s="34"/>
      <c r="G31" s="34"/>
      <c r="H31" s="34"/>
      <c r="I31" s="34"/>
      <c r="J31" s="34"/>
      <c r="K31" s="33"/>
    </row>
    <row r="32" spans="2:11" ht="23">
      <c r="B32" s="142" t="s">
        <v>122</v>
      </c>
      <c r="C32" s="142"/>
      <c r="D32" s="142"/>
      <c r="E32" s="142"/>
      <c r="F32" s="142"/>
      <c r="G32" s="142"/>
      <c r="H32" s="142"/>
      <c r="I32" s="142"/>
      <c r="J32" s="142"/>
      <c r="K32" s="33"/>
    </row>
    <row r="33" spans="2:11">
      <c r="B33" s="32"/>
      <c r="C33" s="32"/>
      <c r="D33" s="32"/>
      <c r="E33" s="34"/>
      <c r="F33" s="34"/>
      <c r="G33" s="34"/>
      <c r="H33" s="34"/>
      <c r="I33" s="34"/>
      <c r="J33" s="34"/>
      <c r="K33" s="33"/>
    </row>
    <row r="34" spans="2:11" s="41" customFormat="1" ht="29.15" customHeight="1">
      <c r="B34" s="36" t="s">
        <v>0</v>
      </c>
      <c r="C34" s="140" t="s">
        <v>1</v>
      </c>
      <c r="D34" s="140"/>
      <c r="E34" s="140"/>
      <c r="F34" s="140" t="s">
        <v>2</v>
      </c>
      <c r="G34" s="140"/>
      <c r="H34" s="25" t="s">
        <v>3</v>
      </c>
      <c r="I34" s="25" t="s">
        <v>4</v>
      </c>
      <c r="J34" s="25" t="s">
        <v>123</v>
      </c>
      <c r="K34" s="25" t="s">
        <v>124</v>
      </c>
    </row>
    <row r="35" spans="2:11" s="41" customFormat="1" ht="162" customHeight="1">
      <c r="B35" s="42">
        <v>1</v>
      </c>
      <c r="C35" s="137" t="s">
        <v>183</v>
      </c>
      <c r="D35" s="137"/>
      <c r="E35" s="137"/>
      <c r="F35" s="138" t="s">
        <v>7</v>
      </c>
      <c r="G35" s="138"/>
      <c r="H35" s="43" t="s">
        <v>125</v>
      </c>
      <c r="I35" s="44">
        <v>1</v>
      </c>
      <c r="J35" s="45"/>
      <c r="K35" s="42"/>
    </row>
    <row r="36" spans="2:11" s="41" customFormat="1" ht="209.5" customHeight="1">
      <c r="B36" s="42">
        <v>2</v>
      </c>
      <c r="C36" s="137" t="s">
        <v>184</v>
      </c>
      <c r="D36" s="137"/>
      <c r="E36" s="137"/>
      <c r="F36" s="138" t="s">
        <v>9</v>
      </c>
      <c r="G36" s="138"/>
      <c r="H36" s="42" t="s">
        <v>10</v>
      </c>
      <c r="I36" s="42"/>
      <c r="J36" s="45"/>
      <c r="K36" s="42"/>
    </row>
    <row r="37" spans="2:11" s="41" customFormat="1" ht="236.5" customHeight="1">
      <c r="B37" s="42">
        <v>3</v>
      </c>
      <c r="C37" s="137" t="s">
        <v>185</v>
      </c>
      <c r="D37" s="137"/>
      <c r="E37" s="137"/>
      <c r="F37" s="138" t="s">
        <v>11</v>
      </c>
      <c r="G37" s="138"/>
      <c r="H37" s="42" t="s">
        <v>12</v>
      </c>
      <c r="I37" s="42"/>
      <c r="J37" s="45"/>
      <c r="K37" s="42"/>
    </row>
    <row r="38" spans="2:11" s="41" customFormat="1" ht="195" customHeight="1">
      <c r="B38" s="42">
        <v>4</v>
      </c>
      <c r="C38" s="137" t="s">
        <v>186</v>
      </c>
      <c r="D38" s="137"/>
      <c r="E38" s="137"/>
      <c r="F38" s="138" t="s">
        <v>13</v>
      </c>
      <c r="G38" s="138"/>
      <c r="H38" s="42" t="s">
        <v>14</v>
      </c>
      <c r="I38" s="42"/>
      <c r="J38" s="45"/>
      <c r="K38" s="42"/>
    </row>
    <row r="39" spans="2:11" s="41" customFormat="1" ht="88.4" customHeight="1">
      <c r="B39" s="42">
        <v>5</v>
      </c>
      <c r="C39" s="137" t="s">
        <v>187</v>
      </c>
      <c r="D39" s="137"/>
      <c r="E39" s="137"/>
      <c r="F39" s="138" t="s">
        <v>15</v>
      </c>
      <c r="G39" s="138"/>
      <c r="H39" s="42" t="s">
        <v>10</v>
      </c>
      <c r="I39" s="44">
        <v>0</v>
      </c>
      <c r="J39" s="45"/>
      <c r="K39" s="42"/>
    </row>
    <row r="40" spans="2:11" s="41" customFormat="1" ht="272.5" customHeight="1">
      <c r="B40" s="42">
        <v>6</v>
      </c>
      <c r="C40" s="137" t="s">
        <v>188</v>
      </c>
      <c r="D40" s="137"/>
      <c r="E40" s="137"/>
      <c r="F40" s="138" t="s">
        <v>16</v>
      </c>
      <c r="G40" s="138"/>
      <c r="H40" s="43" t="s">
        <v>17</v>
      </c>
      <c r="I40" s="44"/>
      <c r="J40" s="45"/>
      <c r="K40" s="42"/>
    </row>
    <row r="41" spans="2:11" s="41" customFormat="1" ht="192" customHeight="1">
      <c r="B41" s="42">
        <v>7</v>
      </c>
      <c r="C41" s="137" t="s">
        <v>189</v>
      </c>
      <c r="D41" s="137"/>
      <c r="E41" s="137"/>
      <c r="F41" s="138" t="s">
        <v>18</v>
      </c>
      <c r="G41" s="138"/>
      <c r="H41" s="43" t="s">
        <v>19</v>
      </c>
      <c r="I41" s="42"/>
      <c r="J41" s="45"/>
      <c r="K41" s="42"/>
    </row>
    <row r="42" spans="2:11" s="41" customFormat="1" ht="232.75" customHeight="1">
      <c r="B42" s="42">
        <v>8</v>
      </c>
      <c r="C42" s="137" t="s">
        <v>190</v>
      </c>
      <c r="D42" s="137"/>
      <c r="E42" s="137"/>
      <c r="F42" s="138" t="s">
        <v>182</v>
      </c>
      <c r="G42" s="138"/>
      <c r="H42" s="43" t="s">
        <v>21</v>
      </c>
      <c r="I42" s="42"/>
      <c r="J42" s="45"/>
      <c r="K42" s="42"/>
    </row>
    <row r="43" spans="2:11" s="41" customFormat="1" ht="292.5" customHeight="1">
      <c r="B43" s="42">
        <v>9</v>
      </c>
      <c r="C43" s="137" t="s">
        <v>191</v>
      </c>
      <c r="D43" s="137"/>
      <c r="E43" s="137"/>
      <c r="F43" s="138" t="s">
        <v>22</v>
      </c>
      <c r="G43" s="138"/>
      <c r="H43" s="43" t="s">
        <v>23</v>
      </c>
      <c r="I43" s="42"/>
      <c r="J43" s="45"/>
      <c r="K43" s="42"/>
    </row>
    <row r="44" spans="2:11" s="41" customFormat="1" ht="262.64999999999998" customHeight="1">
      <c r="B44" s="42">
        <v>10</v>
      </c>
      <c r="C44" s="137" t="s">
        <v>192</v>
      </c>
      <c r="D44" s="137"/>
      <c r="E44" s="137"/>
      <c r="F44" s="138" t="s">
        <v>24</v>
      </c>
      <c r="G44" s="138"/>
      <c r="H44" s="43" t="s">
        <v>23</v>
      </c>
      <c r="I44" s="42"/>
      <c r="J44" s="45"/>
      <c r="K44" s="42"/>
    </row>
    <row r="45" spans="2:11" s="41" customFormat="1" ht="249" customHeight="1">
      <c r="B45" s="42">
        <v>11</v>
      </c>
      <c r="C45" s="137" t="s">
        <v>193</v>
      </c>
      <c r="D45" s="137"/>
      <c r="E45" s="137"/>
      <c r="F45" s="138" t="s">
        <v>25</v>
      </c>
      <c r="G45" s="138"/>
      <c r="H45" s="43" t="s">
        <v>23</v>
      </c>
      <c r="I45" s="42"/>
      <c r="J45" s="45"/>
      <c r="K45" s="42"/>
    </row>
    <row r="46" spans="2:11" s="41" customFormat="1" ht="145.65" customHeight="1">
      <c r="B46" s="42">
        <v>12</v>
      </c>
      <c r="C46" s="137" t="s">
        <v>194</v>
      </c>
      <c r="D46" s="137"/>
      <c r="E46" s="137"/>
      <c r="F46" s="138" t="s">
        <v>26</v>
      </c>
      <c r="G46" s="138"/>
      <c r="H46" s="43" t="s">
        <v>23</v>
      </c>
      <c r="I46" s="42"/>
      <c r="J46" s="45"/>
      <c r="K46" s="42"/>
    </row>
    <row r="47" spans="2:11" s="41" customFormat="1" ht="282.64999999999998" customHeight="1">
      <c r="B47" s="42">
        <v>13</v>
      </c>
      <c r="C47" s="137" t="s">
        <v>195</v>
      </c>
      <c r="D47" s="137"/>
      <c r="E47" s="137"/>
      <c r="F47" s="138" t="s">
        <v>27</v>
      </c>
      <c r="G47" s="138"/>
      <c r="H47" s="43" t="s">
        <v>23</v>
      </c>
      <c r="I47" s="42"/>
      <c r="J47" s="45"/>
      <c r="K47" s="42"/>
    </row>
    <row r="48" spans="2:11" s="41" customFormat="1" ht="166.75" customHeight="1">
      <c r="B48" s="42">
        <v>14</v>
      </c>
      <c r="C48" s="137" t="s">
        <v>196</v>
      </c>
      <c r="D48" s="137"/>
      <c r="E48" s="137"/>
      <c r="F48" s="138" t="s">
        <v>28</v>
      </c>
      <c r="G48" s="138"/>
      <c r="H48" s="43" t="s">
        <v>23</v>
      </c>
      <c r="I48" s="42"/>
      <c r="J48" s="45"/>
      <c r="K48" s="42"/>
    </row>
    <row r="49" spans="2:11" s="41" customFormat="1" ht="270.64999999999998" customHeight="1">
      <c r="B49" s="42">
        <v>15</v>
      </c>
      <c r="C49" s="137" t="s">
        <v>197</v>
      </c>
      <c r="D49" s="137"/>
      <c r="E49" s="137"/>
      <c r="F49" s="138" t="s">
        <v>29</v>
      </c>
      <c r="G49" s="138"/>
      <c r="H49" s="42" t="s">
        <v>10</v>
      </c>
      <c r="I49" s="42"/>
      <c r="J49" s="45"/>
      <c r="K49" s="42"/>
    </row>
    <row r="50" spans="2:11" s="41" customFormat="1" ht="200.5" customHeight="1">
      <c r="B50" s="42">
        <v>16</v>
      </c>
      <c r="C50" s="137" t="s">
        <v>198</v>
      </c>
      <c r="D50" s="137"/>
      <c r="E50" s="137"/>
      <c r="F50" s="138" t="s">
        <v>30</v>
      </c>
      <c r="G50" s="138"/>
      <c r="H50" s="42"/>
      <c r="I50" s="42"/>
      <c r="J50" s="45"/>
      <c r="K50" s="42"/>
    </row>
    <row r="51" spans="2:11" s="41" customFormat="1" ht="52.75" customHeight="1">
      <c r="B51" s="42">
        <v>17</v>
      </c>
      <c r="C51" s="143" t="s">
        <v>126</v>
      </c>
      <c r="D51" s="143"/>
      <c r="E51" s="143"/>
      <c r="F51" s="138" t="s">
        <v>127</v>
      </c>
      <c r="G51" s="138"/>
      <c r="H51" s="46"/>
      <c r="I51" s="42"/>
      <c r="J51" s="45"/>
      <c r="K51" s="42"/>
    </row>
    <row r="52" spans="2:11" s="41" customFormat="1" ht="87" customHeight="1">
      <c r="B52" s="42">
        <v>18</v>
      </c>
      <c r="C52" s="137" t="s">
        <v>199</v>
      </c>
      <c r="D52" s="137"/>
      <c r="E52" s="137"/>
      <c r="F52" s="138" t="s">
        <v>31</v>
      </c>
      <c r="G52" s="138"/>
      <c r="H52" s="42" t="s">
        <v>10</v>
      </c>
      <c r="I52" s="42"/>
      <c r="J52" s="45"/>
      <c r="K52" s="42"/>
    </row>
    <row r="53" spans="2:11" s="41" customFormat="1" ht="163.4" customHeight="1">
      <c r="B53" s="42">
        <v>19</v>
      </c>
      <c r="C53" s="137" t="s">
        <v>200</v>
      </c>
      <c r="D53" s="137"/>
      <c r="E53" s="137"/>
      <c r="F53" s="138" t="s">
        <v>32</v>
      </c>
      <c r="G53" s="138"/>
      <c r="H53" s="42" t="s">
        <v>10</v>
      </c>
      <c r="I53" s="44"/>
      <c r="J53" s="45"/>
      <c r="K53" s="32"/>
    </row>
    <row r="54" spans="2:11" s="41" customFormat="1" ht="122.4" customHeight="1">
      <c r="B54" s="42">
        <v>20</v>
      </c>
      <c r="C54" s="137" t="s">
        <v>201</v>
      </c>
      <c r="D54" s="137"/>
      <c r="E54" s="137"/>
      <c r="F54" s="138" t="s">
        <v>33</v>
      </c>
      <c r="G54" s="138"/>
      <c r="H54" s="42" t="s">
        <v>10</v>
      </c>
      <c r="I54" s="44">
        <v>0</v>
      </c>
      <c r="J54" s="45"/>
      <c r="K54" s="42"/>
    </row>
    <row r="55" spans="2:11" s="41" customFormat="1" ht="103.75" customHeight="1">
      <c r="B55" s="42">
        <v>21</v>
      </c>
      <c r="C55" s="137" t="s">
        <v>202</v>
      </c>
      <c r="D55" s="137"/>
      <c r="E55" s="137"/>
      <c r="F55" s="138" t="s">
        <v>34</v>
      </c>
      <c r="G55" s="138"/>
      <c r="H55" s="42" t="s">
        <v>10</v>
      </c>
      <c r="I55" s="44">
        <f>+J106</f>
        <v>0</v>
      </c>
      <c r="J55" s="45"/>
      <c r="K55" s="42"/>
    </row>
    <row r="56" spans="2:11" s="41" customFormat="1" ht="214.75" customHeight="1">
      <c r="B56" s="42">
        <v>22</v>
      </c>
      <c r="C56" s="137" t="s">
        <v>203</v>
      </c>
      <c r="D56" s="137"/>
      <c r="E56" s="137"/>
      <c r="F56" s="138" t="s">
        <v>35</v>
      </c>
      <c r="G56" s="138"/>
      <c r="H56" s="42" t="s">
        <v>10</v>
      </c>
      <c r="I56" s="42"/>
      <c r="J56" s="45"/>
      <c r="K56" s="42"/>
    </row>
    <row r="57" spans="2:11" s="41" customFormat="1" ht="32.15" customHeight="1">
      <c r="B57" s="42">
        <v>23</v>
      </c>
      <c r="C57" s="143" t="s">
        <v>128</v>
      </c>
      <c r="D57" s="143"/>
      <c r="E57" s="143"/>
      <c r="F57" s="138"/>
      <c r="G57" s="138"/>
      <c r="H57" s="35"/>
      <c r="I57" s="42"/>
      <c r="J57" s="45"/>
      <c r="K57" s="42"/>
    </row>
    <row r="58" spans="2:11" s="41" customFormat="1" ht="64.400000000000006" customHeight="1">
      <c r="B58" s="42">
        <v>24</v>
      </c>
      <c r="C58" s="137" t="s">
        <v>204</v>
      </c>
      <c r="D58" s="137"/>
      <c r="E58" s="137"/>
      <c r="F58" s="138" t="s">
        <v>36</v>
      </c>
      <c r="G58" s="138"/>
      <c r="H58" s="42"/>
      <c r="I58" s="42"/>
      <c r="J58" s="45"/>
      <c r="K58" s="33"/>
    </row>
    <row r="59" spans="2:11" s="41" customFormat="1" ht="102.65" customHeight="1">
      <c r="B59" s="42">
        <v>25</v>
      </c>
      <c r="C59" s="137" t="s">
        <v>205</v>
      </c>
      <c r="D59" s="137"/>
      <c r="E59" s="137"/>
      <c r="F59" s="138" t="s">
        <v>37</v>
      </c>
      <c r="G59" s="138"/>
      <c r="H59" s="43" t="s">
        <v>23</v>
      </c>
      <c r="I59" s="44"/>
      <c r="J59" s="45"/>
      <c r="K59" s="32"/>
    </row>
    <row r="60" spans="2:11" s="41" customFormat="1" ht="216.65" customHeight="1">
      <c r="B60" s="42">
        <v>26</v>
      </c>
      <c r="C60" s="137" t="s">
        <v>206</v>
      </c>
      <c r="D60" s="137"/>
      <c r="E60" s="137"/>
      <c r="F60" s="138" t="s">
        <v>38</v>
      </c>
      <c r="G60" s="138"/>
      <c r="H60" s="43" t="s">
        <v>23</v>
      </c>
      <c r="I60" s="44">
        <f>+J97</f>
        <v>3</v>
      </c>
      <c r="J60" s="45"/>
      <c r="K60" s="42"/>
    </row>
    <row r="61" spans="2:11" s="41" customFormat="1" ht="180.65" customHeight="1">
      <c r="B61" s="42">
        <v>27</v>
      </c>
      <c r="C61" s="137" t="s">
        <v>207</v>
      </c>
      <c r="D61" s="137"/>
      <c r="E61" s="137"/>
      <c r="F61" s="138" t="s">
        <v>39</v>
      </c>
      <c r="G61" s="138"/>
      <c r="H61" s="43" t="s">
        <v>23</v>
      </c>
      <c r="I61" s="42">
        <v>0</v>
      </c>
      <c r="J61" s="45"/>
      <c r="K61" s="42"/>
    </row>
    <row r="62" spans="2:11" s="41" customFormat="1" ht="153" customHeight="1">
      <c r="B62" s="42">
        <v>28</v>
      </c>
      <c r="C62" s="137" t="s">
        <v>40</v>
      </c>
      <c r="D62" s="137"/>
      <c r="E62" s="137"/>
      <c r="F62" s="138" t="s">
        <v>41</v>
      </c>
      <c r="G62" s="138"/>
      <c r="H62" s="43" t="s">
        <v>10</v>
      </c>
      <c r="I62" s="42"/>
      <c r="J62" s="45"/>
      <c r="K62" s="42"/>
    </row>
    <row r="63" spans="2:11" s="41" customFormat="1" ht="111.65" customHeight="1">
      <c r="B63" s="42">
        <v>29</v>
      </c>
      <c r="C63" s="137" t="s">
        <v>208</v>
      </c>
      <c r="D63" s="137"/>
      <c r="E63" s="137"/>
      <c r="F63" s="138" t="s">
        <v>42</v>
      </c>
      <c r="G63" s="138"/>
      <c r="H63" s="43" t="s">
        <v>10</v>
      </c>
      <c r="I63" s="44"/>
      <c r="J63" s="45"/>
      <c r="K63" s="42"/>
    </row>
    <row r="64" spans="2:11" s="41" customFormat="1" ht="241.75" customHeight="1">
      <c r="B64" s="42">
        <v>30</v>
      </c>
      <c r="C64" s="137" t="s">
        <v>209</v>
      </c>
      <c r="D64" s="137"/>
      <c r="E64" s="137"/>
      <c r="F64" s="138" t="s">
        <v>43</v>
      </c>
      <c r="G64" s="138"/>
      <c r="H64" s="43" t="s">
        <v>23</v>
      </c>
      <c r="I64" s="44"/>
      <c r="J64" s="45"/>
      <c r="K64" s="42"/>
    </row>
    <row r="65" spans="2:11" s="41" customFormat="1" ht="249" customHeight="1">
      <c r="B65" s="42">
        <v>31</v>
      </c>
      <c r="C65" s="137" t="s">
        <v>129</v>
      </c>
      <c r="D65" s="137"/>
      <c r="E65" s="137"/>
      <c r="F65" s="138" t="s">
        <v>44</v>
      </c>
      <c r="G65" s="138"/>
      <c r="H65" s="43" t="s">
        <v>45</v>
      </c>
      <c r="I65" s="44"/>
      <c r="J65" s="45"/>
      <c r="K65" s="42"/>
    </row>
    <row r="66" spans="2:11" s="41" customFormat="1" ht="138" customHeight="1">
      <c r="B66" s="42">
        <v>32</v>
      </c>
      <c r="C66" s="137" t="s">
        <v>210</v>
      </c>
      <c r="D66" s="137"/>
      <c r="E66" s="137"/>
      <c r="F66" s="138" t="s">
        <v>46</v>
      </c>
      <c r="G66" s="138"/>
      <c r="H66" s="43" t="s">
        <v>47</v>
      </c>
      <c r="I66" s="44"/>
      <c r="J66" s="45"/>
      <c r="K66" s="42"/>
    </row>
    <row r="67" spans="2:11" s="41" customFormat="1" ht="166.75" customHeight="1">
      <c r="B67" s="42">
        <v>33</v>
      </c>
      <c r="C67" s="137" t="s">
        <v>211</v>
      </c>
      <c r="D67" s="137"/>
      <c r="E67" s="137"/>
      <c r="F67" s="138" t="s">
        <v>48</v>
      </c>
      <c r="G67" s="138"/>
      <c r="H67" s="43" t="s">
        <v>45</v>
      </c>
      <c r="I67" s="44"/>
      <c r="J67" s="45"/>
      <c r="K67" s="42"/>
    </row>
    <row r="68" spans="2:11" s="41" customFormat="1" ht="165" customHeight="1">
      <c r="B68" s="42">
        <v>34</v>
      </c>
      <c r="C68" s="137" t="s">
        <v>212</v>
      </c>
      <c r="D68" s="137"/>
      <c r="E68" s="137"/>
      <c r="F68" s="138" t="s">
        <v>49</v>
      </c>
      <c r="G68" s="138"/>
      <c r="H68" s="43" t="s">
        <v>21</v>
      </c>
      <c r="I68" s="42"/>
      <c r="J68" s="45"/>
      <c r="K68" s="42"/>
    </row>
    <row r="69" spans="2:11" s="41" customFormat="1" ht="409.5" customHeight="1">
      <c r="B69" s="42">
        <v>35</v>
      </c>
      <c r="C69" s="137" t="s">
        <v>213</v>
      </c>
      <c r="D69" s="137"/>
      <c r="E69" s="137"/>
      <c r="F69" s="138" t="s">
        <v>50</v>
      </c>
      <c r="G69" s="138"/>
      <c r="H69" s="43" t="s">
        <v>17</v>
      </c>
      <c r="I69" s="42"/>
      <c r="J69" s="45"/>
      <c r="K69" s="42"/>
    </row>
    <row r="70" spans="2:11" s="41" customFormat="1" ht="201" customHeight="1">
      <c r="B70" s="42">
        <v>36</v>
      </c>
      <c r="C70" s="137" t="s">
        <v>214</v>
      </c>
      <c r="D70" s="137"/>
      <c r="E70" s="137"/>
      <c r="F70" s="138" t="s">
        <v>51</v>
      </c>
      <c r="G70" s="138"/>
      <c r="H70" s="42" t="s">
        <v>14</v>
      </c>
      <c r="I70" s="42"/>
      <c r="J70" s="45"/>
      <c r="K70" s="42"/>
    </row>
    <row r="71" spans="2:11" s="41" customFormat="1" ht="201" customHeight="1">
      <c r="B71" s="42">
        <v>37</v>
      </c>
      <c r="C71" s="137" t="s">
        <v>215</v>
      </c>
      <c r="D71" s="137"/>
      <c r="E71" s="137"/>
      <c r="F71" s="138" t="s">
        <v>52</v>
      </c>
      <c r="G71" s="138"/>
      <c r="H71" s="42" t="s">
        <v>14</v>
      </c>
      <c r="I71" s="42"/>
      <c r="J71" s="45"/>
      <c r="K71" s="42"/>
    </row>
    <row r="72" spans="2:11" s="41" customFormat="1" ht="141" customHeight="1">
      <c r="B72" s="42">
        <v>38</v>
      </c>
      <c r="C72" s="137" t="s">
        <v>53</v>
      </c>
      <c r="D72" s="137"/>
      <c r="E72" s="137"/>
      <c r="F72" s="144" t="s">
        <v>54</v>
      </c>
      <c r="G72" s="144"/>
      <c r="H72" s="42" t="s">
        <v>14</v>
      </c>
      <c r="I72" s="39"/>
      <c r="J72" s="45"/>
      <c r="K72" s="42"/>
    </row>
    <row r="73" spans="2:11" s="41" customFormat="1" ht="228.65" customHeight="1">
      <c r="B73" s="42">
        <v>39</v>
      </c>
      <c r="C73" s="137" t="s">
        <v>55</v>
      </c>
      <c r="D73" s="137"/>
      <c r="E73" s="137"/>
      <c r="F73" s="144" t="s">
        <v>56</v>
      </c>
      <c r="G73" s="144"/>
      <c r="H73" s="42" t="s">
        <v>14</v>
      </c>
      <c r="I73" s="39"/>
      <c r="J73" s="45"/>
      <c r="K73" s="42"/>
    </row>
    <row r="74" spans="2:11" s="41" customFormat="1" ht="228.65" customHeight="1">
      <c r="B74" s="42">
        <v>40</v>
      </c>
      <c r="C74" s="145" t="s">
        <v>130</v>
      </c>
      <c r="D74" s="145"/>
      <c r="E74" s="145"/>
      <c r="F74" s="144" t="s">
        <v>58</v>
      </c>
      <c r="G74" s="144"/>
      <c r="H74" s="42" t="s">
        <v>59</v>
      </c>
      <c r="I74" s="39"/>
      <c r="J74" s="45"/>
      <c r="K74" s="42"/>
    </row>
    <row r="75" spans="2:11" s="41" customFormat="1" ht="228.65" customHeight="1">
      <c r="B75" s="42">
        <v>41</v>
      </c>
      <c r="C75" s="137" t="s">
        <v>60</v>
      </c>
      <c r="D75" s="137"/>
      <c r="E75" s="137"/>
      <c r="F75" s="138" t="s">
        <v>61</v>
      </c>
      <c r="G75" s="138"/>
      <c r="H75" s="32" t="s">
        <v>62</v>
      </c>
      <c r="I75" s="42"/>
      <c r="J75" s="45"/>
      <c r="K75" s="42"/>
    </row>
    <row r="76" spans="2:11" s="41" customFormat="1" ht="201" customHeight="1">
      <c r="B76" s="42">
        <v>42</v>
      </c>
      <c r="C76" s="145" t="s">
        <v>63</v>
      </c>
      <c r="D76" s="145"/>
      <c r="E76" s="145"/>
      <c r="F76" s="138" t="s">
        <v>64</v>
      </c>
      <c r="G76" s="138"/>
      <c r="H76" s="32" t="s">
        <v>62</v>
      </c>
      <c r="I76" s="42"/>
      <c r="J76" s="45"/>
      <c r="K76" s="42"/>
    </row>
    <row r="77" spans="2:11" s="41" customFormat="1" ht="145.65" customHeight="1">
      <c r="B77" s="42">
        <v>43</v>
      </c>
      <c r="C77" s="137" t="s">
        <v>131</v>
      </c>
      <c r="D77" s="137"/>
      <c r="E77" s="137"/>
      <c r="F77" s="138" t="s">
        <v>64</v>
      </c>
      <c r="G77" s="138"/>
      <c r="H77" s="32" t="s">
        <v>23</v>
      </c>
      <c r="I77" s="42"/>
      <c r="J77" s="45"/>
      <c r="K77" s="42"/>
    </row>
    <row r="78" spans="2:11" s="41" customFormat="1" ht="161.5" customHeight="1">
      <c r="B78" s="42">
        <v>44</v>
      </c>
      <c r="C78" s="137" t="s">
        <v>132</v>
      </c>
      <c r="D78" s="137"/>
      <c r="E78" s="137"/>
      <c r="F78" s="138" t="s">
        <v>67</v>
      </c>
      <c r="G78" s="138"/>
      <c r="H78" s="32" t="s">
        <v>14</v>
      </c>
      <c r="I78" s="42"/>
      <c r="J78" s="45"/>
      <c r="K78" s="42"/>
    </row>
    <row r="79" spans="2:11" s="41" customFormat="1" ht="161.5" customHeight="1">
      <c r="B79" s="42">
        <v>45</v>
      </c>
      <c r="C79" s="137" t="s">
        <v>72</v>
      </c>
      <c r="D79" s="137"/>
      <c r="E79" s="137"/>
      <c r="F79" s="138" t="s">
        <v>73</v>
      </c>
      <c r="G79" s="138"/>
      <c r="H79" s="32" t="s">
        <v>68</v>
      </c>
      <c r="I79" s="44">
        <f>+J111</f>
        <v>0</v>
      </c>
      <c r="J79" s="45"/>
      <c r="K79" s="42"/>
    </row>
    <row r="80" spans="2:11" s="41" customFormat="1" ht="136.4" customHeight="1">
      <c r="B80" s="42">
        <v>46</v>
      </c>
      <c r="C80" s="137" t="s">
        <v>133</v>
      </c>
      <c r="D80" s="137"/>
      <c r="E80" s="137"/>
      <c r="F80" s="138" t="s">
        <v>93</v>
      </c>
      <c r="G80" s="138"/>
      <c r="H80" s="32" t="s">
        <v>14</v>
      </c>
      <c r="I80" s="44">
        <f>+J101</f>
        <v>0</v>
      </c>
      <c r="J80" s="45"/>
      <c r="K80" s="42"/>
    </row>
    <row r="81" spans="2:11" s="41" customFormat="1" ht="168" customHeight="1">
      <c r="B81" s="42">
        <v>47</v>
      </c>
      <c r="C81" s="137" t="s">
        <v>76</v>
      </c>
      <c r="D81" s="137"/>
      <c r="E81" s="137"/>
      <c r="F81" s="138" t="s">
        <v>77</v>
      </c>
      <c r="G81" s="138"/>
      <c r="H81" s="32" t="s">
        <v>59</v>
      </c>
      <c r="I81" s="44"/>
      <c r="J81" s="45"/>
      <c r="K81" s="42">
        <v>0</v>
      </c>
    </row>
    <row r="82" spans="2:11" s="41" customFormat="1" ht="176.4" customHeight="1">
      <c r="B82" s="42">
        <v>48</v>
      </c>
      <c r="C82" s="137" t="s">
        <v>134</v>
      </c>
      <c r="D82" s="137"/>
      <c r="E82" s="137"/>
      <c r="F82" s="146" t="s">
        <v>70</v>
      </c>
      <c r="G82" s="147"/>
      <c r="H82" s="31" t="s">
        <v>135</v>
      </c>
      <c r="I82" s="47"/>
      <c r="J82" s="47"/>
      <c r="K82" s="47"/>
    </row>
    <row r="83" spans="2:11" s="41" customFormat="1" ht="162.65" customHeight="1">
      <c r="B83" s="42">
        <v>49</v>
      </c>
      <c r="C83" s="145" t="s">
        <v>74</v>
      </c>
      <c r="D83" s="145"/>
      <c r="E83" s="145"/>
      <c r="F83" s="146" t="s">
        <v>136</v>
      </c>
      <c r="G83" s="147"/>
      <c r="H83" s="31" t="s">
        <v>12</v>
      </c>
      <c r="I83" s="31"/>
      <c r="J83" s="31"/>
      <c r="K83" s="31"/>
    </row>
    <row r="84" spans="2:11" s="41" customFormat="1" ht="196.4" customHeight="1">
      <c r="B84" s="42">
        <v>50</v>
      </c>
      <c r="C84" s="145" t="s">
        <v>82</v>
      </c>
      <c r="D84" s="145"/>
      <c r="E84" s="145"/>
      <c r="F84" s="146" t="s">
        <v>95</v>
      </c>
      <c r="G84" s="147"/>
      <c r="H84" s="31" t="s">
        <v>135</v>
      </c>
      <c r="I84" s="31"/>
      <c r="J84" s="31"/>
      <c r="K84" s="31"/>
    </row>
    <row r="85" spans="2:11" s="41" customFormat="1" ht="23">
      <c r="B85" s="149" t="s">
        <v>137</v>
      </c>
      <c r="C85" s="150"/>
      <c r="D85" s="151"/>
      <c r="E85" s="48" t="s">
        <v>138</v>
      </c>
      <c r="F85" s="48"/>
      <c r="G85" s="48" t="s">
        <v>139</v>
      </c>
      <c r="H85" s="48" t="s">
        <v>140</v>
      </c>
      <c r="I85" s="46" t="s">
        <v>141</v>
      </c>
      <c r="J85" s="48" t="s">
        <v>4</v>
      </c>
      <c r="K85" s="48" t="s">
        <v>3</v>
      </c>
    </row>
    <row r="86" spans="2:11" s="41" customFormat="1" ht="23">
      <c r="B86" s="46"/>
      <c r="C86" s="46"/>
      <c r="D86" s="46"/>
      <c r="E86" s="48"/>
      <c r="F86" s="48"/>
      <c r="G86" s="48"/>
      <c r="H86" s="48"/>
      <c r="I86" s="46"/>
      <c r="J86" s="48"/>
      <c r="K86" s="48"/>
    </row>
    <row r="87" spans="2:11" s="41" customFormat="1" ht="14.4" customHeight="1">
      <c r="B87" s="49"/>
      <c r="C87" s="46"/>
      <c r="D87" s="46"/>
      <c r="E87" s="48"/>
      <c r="F87" s="48"/>
      <c r="G87" s="48"/>
      <c r="H87" s="48"/>
      <c r="I87" s="46"/>
      <c r="J87" s="48"/>
      <c r="K87" s="48"/>
    </row>
    <row r="88" spans="2:11" s="41" customFormat="1" ht="23">
      <c r="B88" s="143" t="s">
        <v>142</v>
      </c>
      <c r="C88" s="143"/>
      <c r="D88" s="143"/>
      <c r="E88" s="143"/>
      <c r="F88" s="50"/>
      <c r="G88" s="50"/>
      <c r="H88" s="50"/>
      <c r="I88" s="43"/>
      <c r="J88" s="49"/>
      <c r="K88" s="48"/>
    </row>
    <row r="89" spans="2:11" s="41" customFormat="1" ht="23">
      <c r="B89" s="148" t="s">
        <v>120</v>
      </c>
      <c r="C89" s="148"/>
      <c r="D89" s="148"/>
      <c r="E89" s="46">
        <v>0</v>
      </c>
      <c r="F89" s="50"/>
      <c r="G89" s="43"/>
      <c r="H89" s="43"/>
      <c r="I89" s="51"/>
      <c r="J89" s="52">
        <f>I89*H89*G89*E89</f>
        <v>0</v>
      </c>
      <c r="K89" s="48"/>
    </row>
    <row r="90" spans="2:11" s="41" customFormat="1" ht="23">
      <c r="B90" s="152" t="s">
        <v>143</v>
      </c>
      <c r="C90" s="152"/>
      <c r="D90" s="152"/>
      <c r="E90" s="40"/>
      <c r="F90" s="50"/>
      <c r="G90" s="50"/>
      <c r="H90" s="50"/>
      <c r="I90" s="51"/>
      <c r="J90" s="52">
        <f>SUM(J89:J89)</f>
        <v>0</v>
      </c>
      <c r="K90" s="43" t="s">
        <v>17</v>
      </c>
    </row>
    <row r="91" spans="2:11" s="41" customFormat="1" ht="23">
      <c r="B91" s="43"/>
      <c r="C91" s="53"/>
      <c r="D91" s="43"/>
      <c r="E91" s="40"/>
      <c r="F91" s="50"/>
      <c r="G91" s="50"/>
      <c r="H91" s="50"/>
      <c r="I91" s="51"/>
      <c r="J91" s="43"/>
      <c r="K91" s="43"/>
    </row>
    <row r="92" spans="2:11" s="41" customFormat="1">
      <c r="B92" s="33"/>
      <c r="C92" s="32"/>
      <c r="D92" s="32"/>
      <c r="E92" s="34"/>
      <c r="F92" s="34"/>
      <c r="G92" s="34"/>
      <c r="H92" s="34"/>
      <c r="I92" s="32"/>
      <c r="J92" s="34"/>
      <c r="K92" s="33"/>
    </row>
    <row r="93" spans="2:11" s="41" customFormat="1">
      <c r="B93" s="155" t="s">
        <v>263</v>
      </c>
      <c r="C93" s="155"/>
      <c r="D93" s="155"/>
      <c r="E93" s="54"/>
      <c r="F93" s="54"/>
      <c r="G93" s="34"/>
      <c r="H93" s="34"/>
      <c r="I93" s="32"/>
      <c r="J93" s="34"/>
      <c r="K93" s="33"/>
    </row>
    <row r="94" spans="2:11" s="41" customFormat="1">
      <c r="B94" s="154" t="s">
        <v>144</v>
      </c>
      <c r="C94" s="154"/>
      <c r="D94" s="154"/>
      <c r="E94" s="55"/>
      <c r="F94" s="55"/>
      <c r="G94" s="34"/>
      <c r="H94" s="34"/>
      <c r="I94" s="32"/>
      <c r="J94" s="56">
        <f>+J21</f>
        <v>3</v>
      </c>
      <c r="K94" s="33"/>
    </row>
    <row r="95" spans="2:11" s="41" customFormat="1">
      <c r="B95" s="154" t="s">
        <v>145</v>
      </c>
      <c r="C95" s="154"/>
      <c r="D95" s="154"/>
      <c r="E95" s="55"/>
      <c r="F95" s="55"/>
      <c r="G95" s="34"/>
      <c r="H95" s="34"/>
      <c r="I95" s="32"/>
      <c r="J95" s="56">
        <f>J94*0.1</f>
        <v>0.30000000000000004</v>
      </c>
      <c r="K95" s="33"/>
    </row>
    <row r="96" spans="2:11" s="41" customFormat="1">
      <c r="B96" s="153" t="s">
        <v>143</v>
      </c>
      <c r="C96" s="153"/>
      <c r="D96" s="153"/>
      <c r="E96" s="55"/>
      <c r="F96" s="55"/>
      <c r="G96" s="34"/>
      <c r="H96" s="34"/>
      <c r="I96" s="32"/>
      <c r="J96" s="56">
        <f>SUM(J94:J95)</f>
        <v>3.3</v>
      </c>
      <c r="K96" s="32"/>
    </row>
    <row r="97" spans="1:30" s="41" customFormat="1">
      <c r="B97" s="153" t="s">
        <v>143</v>
      </c>
      <c r="C97" s="153"/>
      <c r="D97" s="153"/>
      <c r="E97" s="55"/>
      <c r="F97" s="55"/>
      <c r="G97" s="34"/>
      <c r="H97" s="34"/>
      <c r="I97" s="32"/>
      <c r="J97" s="56">
        <f>ROUND(J96,0)</f>
        <v>3</v>
      </c>
      <c r="K97" s="32" t="s">
        <v>23</v>
      </c>
    </row>
    <row r="98" spans="1:30" s="41" customFormat="1">
      <c r="B98" s="155" t="s">
        <v>269</v>
      </c>
      <c r="C98" s="155"/>
      <c r="D98" s="155"/>
      <c r="E98" s="24"/>
      <c r="F98" s="34"/>
      <c r="G98" s="34"/>
      <c r="H98" s="34"/>
      <c r="I98" s="39"/>
      <c r="J98" s="32"/>
      <c r="K98" s="32"/>
    </row>
    <row r="99" spans="1:30" s="41" customFormat="1">
      <c r="B99" s="154" t="s">
        <v>146</v>
      </c>
      <c r="C99" s="154"/>
      <c r="D99" s="154"/>
      <c r="E99" s="24"/>
      <c r="F99" s="24"/>
      <c r="G99" s="34"/>
      <c r="H99" s="34"/>
      <c r="I99" s="32"/>
      <c r="J99" s="56">
        <f>+J22</f>
        <v>0</v>
      </c>
      <c r="K99" s="32"/>
    </row>
    <row r="100" spans="1:30" s="41" customFormat="1">
      <c r="B100" s="154" t="s">
        <v>145</v>
      </c>
      <c r="C100" s="154"/>
      <c r="D100" s="154"/>
      <c r="E100" s="24"/>
      <c r="F100" s="24"/>
      <c r="G100" s="34"/>
      <c r="H100" s="34"/>
      <c r="I100" s="32"/>
      <c r="J100" s="56">
        <f>J99*0.1</f>
        <v>0</v>
      </c>
      <c r="K100" s="32"/>
    </row>
    <row r="101" spans="1:30" s="41" customFormat="1">
      <c r="B101" s="153" t="s">
        <v>143</v>
      </c>
      <c r="C101" s="153"/>
      <c r="D101" s="153"/>
      <c r="E101" s="24"/>
      <c r="F101" s="24"/>
      <c r="G101" s="34"/>
      <c r="H101" s="34"/>
      <c r="I101" s="32"/>
      <c r="J101" s="56">
        <f>SUM(J99:J100)</f>
        <v>0</v>
      </c>
      <c r="K101" s="32" t="s">
        <v>10</v>
      </c>
    </row>
    <row r="102" spans="1:30" s="41" customFormat="1">
      <c r="B102" s="25"/>
      <c r="C102" s="57"/>
      <c r="D102" s="57"/>
      <c r="E102" s="24"/>
      <c r="F102" s="24"/>
      <c r="G102" s="34"/>
      <c r="H102" s="34"/>
      <c r="I102" s="32"/>
      <c r="J102" s="56"/>
      <c r="K102" s="32"/>
    </row>
    <row r="103" spans="1:30" s="41" customFormat="1">
      <c r="B103" s="139"/>
      <c r="C103" s="139"/>
      <c r="D103" s="139"/>
      <c r="E103" s="139"/>
      <c r="F103" s="24"/>
      <c r="G103" s="34"/>
      <c r="H103" s="34"/>
      <c r="I103" s="32"/>
      <c r="J103" s="56"/>
      <c r="K103" s="32"/>
    </row>
    <row r="104" spans="1:30" s="41" customFormat="1">
      <c r="B104" s="154"/>
      <c r="C104" s="154"/>
      <c r="D104" s="154"/>
      <c r="E104" s="24"/>
      <c r="F104" s="24"/>
      <c r="G104" s="34"/>
      <c r="H104" s="34"/>
      <c r="I104" s="32"/>
      <c r="J104" s="56"/>
    </row>
    <row r="105" spans="1:30" s="41" customFormat="1">
      <c r="B105" s="154"/>
      <c r="C105" s="154"/>
      <c r="D105" s="154"/>
      <c r="E105" s="24"/>
      <c r="F105" s="24"/>
      <c r="G105" s="141"/>
      <c r="H105" s="141"/>
      <c r="I105" s="141"/>
      <c r="J105" s="56"/>
      <c r="K105" s="33"/>
    </row>
    <row r="106" spans="1:30" s="41" customFormat="1">
      <c r="B106" s="154"/>
      <c r="C106" s="154"/>
      <c r="D106" s="154"/>
      <c r="E106" s="54"/>
      <c r="F106" s="54"/>
      <c r="G106" s="54"/>
      <c r="H106" s="34"/>
      <c r="I106" s="32"/>
      <c r="J106" s="56"/>
      <c r="K106" s="33"/>
    </row>
    <row r="107" spans="1:30">
      <c r="B107" s="33"/>
      <c r="C107" s="32"/>
      <c r="D107" s="32"/>
      <c r="E107" s="34"/>
      <c r="F107" s="34"/>
      <c r="G107" s="34"/>
      <c r="H107" s="34"/>
      <c r="I107" s="32"/>
      <c r="J107" s="34"/>
      <c r="K107" s="34"/>
    </row>
    <row r="108" spans="1:30">
      <c r="B108" s="155"/>
      <c r="C108" s="155"/>
      <c r="D108" s="155"/>
      <c r="E108" s="24"/>
      <c r="F108" s="24"/>
      <c r="G108" s="34"/>
      <c r="H108" s="34"/>
      <c r="I108" s="32"/>
      <c r="J108" s="34"/>
      <c r="K108" s="34"/>
    </row>
    <row r="109" spans="1:30">
      <c r="B109" s="154"/>
      <c r="C109" s="154"/>
      <c r="D109" s="154"/>
      <c r="E109" s="24"/>
      <c r="F109" s="24"/>
      <c r="G109" s="141"/>
      <c r="H109" s="141"/>
      <c r="I109" s="141"/>
      <c r="J109" s="56"/>
      <c r="K109" s="32"/>
    </row>
    <row r="110" spans="1:30" s="34" customFormat="1">
      <c r="A110" s="58"/>
      <c r="B110" s="33"/>
      <c r="C110" s="32"/>
      <c r="D110" s="32"/>
      <c r="I110" s="32"/>
      <c r="J110" s="56"/>
      <c r="L110" s="23"/>
      <c r="M110" s="23"/>
      <c r="N110" s="23"/>
      <c r="O110" s="23"/>
      <c r="P110" s="23"/>
      <c r="Q110" s="23"/>
      <c r="R110" s="23"/>
      <c r="S110" s="23"/>
      <c r="T110" s="23"/>
      <c r="U110" s="23"/>
      <c r="V110" s="23"/>
      <c r="W110" s="23"/>
      <c r="X110" s="23"/>
      <c r="Y110" s="23"/>
      <c r="Z110" s="23"/>
      <c r="AA110" s="23"/>
      <c r="AB110" s="23"/>
      <c r="AC110" s="23"/>
      <c r="AD110" s="23"/>
    </row>
    <row r="111" spans="1:30" s="34" customFormat="1">
      <c r="A111" s="58"/>
      <c r="B111" s="33"/>
      <c r="C111" s="32"/>
      <c r="D111" s="32"/>
      <c r="I111" s="32"/>
      <c r="J111" s="56"/>
      <c r="K111" s="32"/>
      <c r="L111" s="23"/>
      <c r="M111" s="23"/>
      <c r="N111" s="23"/>
      <c r="O111" s="23"/>
      <c r="P111" s="23"/>
      <c r="Q111" s="23"/>
      <c r="R111" s="23"/>
      <c r="S111" s="23"/>
      <c r="T111" s="23"/>
      <c r="U111" s="23"/>
      <c r="V111" s="23"/>
      <c r="W111" s="23"/>
      <c r="X111" s="23"/>
      <c r="Y111" s="23"/>
      <c r="Z111" s="23"/>
      <c r="AA111" s="23"/>
      <c r="AB111" s="23"/>
      <c r="AC111" s="23"/>
      <c r="AD111" s="23"/>
    </row>
    <row r="112" spans="1:30">
      <c r="J112" s="56"/>
    </row>
  </sheetData>
  <mergeCells count="136">
    <mergeCell ref="B93:D93"/>
    <mergeCell ref="B94:D94"/>
    <mergeCell ref="B103:E103"/>
    <mergeCell ref="B104:D104"/>
    <mergeCell ref="B105:D105"/>
    <mergeCell ref="G105:I105"/>
    <mergeCell ref="B109:D109"/>
    <mergeCell ref="G109:I109"/>
    <mergeCell ref="B108:D108"/>
    <mergeCell ref="B101:D101"/>
    <mergeCell ref="B106:D106"/>
    <mergeCell ref="B95:D95"/>
    <mergeCell ref="B96:D96"/>
    <mergeCell ref="B97:D97"/>
    <mergeCell ref="B98:D98"/>
    <mergeCell ref="B99:D99"/>
    <mergeCell ref="B100:D100"/>
    <mergeCell ref="C83:E83"/>
    <mergeCell ref="F83:G83"/>
    <mergeCell ref="C84:E84"/>
    <mergeCell ref="F84:G84"/>
    <mergeCell ref="B85:D85"/>
    <mergeCell ref="B88:E88"/>
    <mergeCell ref="B89:D89"/>
    <mergeCell ref="B90:D90"/>
    <mergeCell ref="C80:E80"/>
    <mergeCell ref="F80:G80"/>
    <mergeCell ref="C81:E81"/>
    <mergeCell ref="F81:G81"/>
    <mergeCell ref="C82:E82"/>
    <mergeCell ref="F82:G82"/>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8:E38"/>
    <mergeCell ref="F38:G38"/>
    <mergeCell ref="C39:E39"/>
    <mergeCell ref="F39:G39"/>
    <mergeCell ref="C40:E40"/>
    <mergeCell ref="F40:G40"/>
    <mergeCell ref="C36:E36"/>
    <mergeCell ref="F36:G36"/>
    <mergeCell ref="C37:E37"/>
    <mergeCell ref="F37:G37"/>
    <mergeCell ref="B32:J32"/>
    <mergeCell ref="C34:E34"/>
    <mergeCell ref="F34:G34"/>
    <mergeCell ref="C35:E35"/>
    <mergeCell ref="F35:G35"/>
    <mergeCell ref="B15:K15"/>
    <mergeCell ref="C25:D25"/>
    <mergeCell ref="C26:D26"/>
    <mergeCell ref="C27:D27"/>
    <mergeCell ref="E9:K9"/>
    <mergeCell ref="B13:B14"/>
    <mergeCell ref="C13:C14"/>
    <mergeCell ref="D13:D14"/>
    <mergeCell ref="E13:E14"/>
    <mergeCell ref="G13:I13"/>
    <mergeCell ref="J13:J14"/>
    <mergeCell ref="K13:K14"/>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68</vt:i4>
      </vt:variant>
      <vt:variant>
        <vt:lpstr>Named Ranges</vt:lpstr>
      </vt:variant>
      <vt:variant>
        <vt:i4>1</vt:i4>
      </vt:variant>
    </vt:vector>
  </HeadingPairs>
  <TitlesOfParts>
    <vt:vector size="69" baseType="lpstr">
      <vt:lpstr>Summary </vt:lpstr>
      <vt:lpstr>BOQ</vt:lpstr>
      <vt:lpstr>874+619 LHS MNB </vt:lpstr>
      <vt:lpstr>874+619 RHS MNB</vt:lpstr>
      <vt:lpstr>871+223 LHS MNB</vt:lpstr>
      <vt:lpstr>871+223 RHS MNB</vt:lpstr>
      <vt:lpstr>869+999 LHS MNB</vt:lpstr>
      <vt:lpstr>869+999 RHS MNB</vt:lpstr>
      <vt:lpstr>864+905 MNB LHS</vt:lpstr>
      <vt:lpstr>864+905 MNB RHS </vt:lpstr>
      <vt:lpstr>864+250 MNB LHS </vt:lpstr>
      <vt:lpstr>864+250 MNB RHS</vt:lpstr>
      <vt:lpstr>858+884 MNB LHS </vt:lpstr>
      <vt:lpstr>858+884 MNB RHS</vt:lpstr>
      <vt:lpstr>856+077 MNB LHS</vt:lpstr>
      <vt:lpstr>856+077 MNB RHS</vt:lpstr>
      <vt:lpstr>855+824 MNB LHS</vt:lpstr>
      <vt:lpstr>855+824 MNB RHS</vt:lpstr>
      <vt:lpstr>855+575 MNB LHS</vt:lpstr>
      <vt:lpstr>855+575 MNB RHS</vt:lpstr>
      <vt:lpstr>854+040 MNB LHS</vt:lpstr>
      <vt:lpstr>854+040 MNB RHS</vt:lpstr>
      <vt:lpstr>852+088 MNB LHS</vt:lpstr>
      <vt:lpstr>852+088 MNB RHS</vt:lpstr>
      <vt:lpstr>851+884 MNB LHS</vt:lpstr>
      <vt:lpstr>851+884 MNB RHS</vt:lpstr>
      <vt:lpstr>842+429 MNB LHS</vt:lpstr>
      <vt:lpstr>842+429 MNB RHS</vt:lpstr>
      <vt:lpstr>840+104 MNB LHS</vt:lpstr>
      <vt:lpstr>840+104 MNB RHS</vt:lpstr>
      <vt:lpstr>834+629 MNB LHS</vt:lpstr>
      <vt:lpstr>834+629 MNB RHS</vt:lpstr>
      <vt:lpstr>832+204 MNB LHS</vt:lpstr>
      <vt:lpstr>832+204 MNB RHS</vt:lpstr>
      <vt:lpstr>830+758 MNB LHS</vt:lpstr>
      <vt:lpstr>830+758 MNB RHS</vt:lpstr>
      <vt:lpstr>828+091 MNB LHS</vt:lpstr>
      <vt:lpstr>828+091 MNB RHS</vt:lpstr>
      <vt:lpstr>825+052 MNB LHS)</vt:lpstr>
      <vt:lpstr>825+052 MNB RHS</vt:lpstr>
      <vt:lpstr>824+525 MNB LHS</vt:lpstr>
      <vt:lpstr>824+525 MNB RHS</vt:lpstr>
      <vt:lpstr>816+471 MNB LHS</vt:lpstr>
      <vt:lpstr>816+471 MNB RHS</vt:lpstr>
      <vt:lpstr>815+381 MNB LHS</vt:lpstr>
      <vt:lpstr>815+381 MNB RHS</vt:lpstr>
      <vt:lpstr>814+245 MNB LHS </vt:lpstr>
      <vt:lpstr>814+245 MNB RHS</vt:lpstr>
      <vt:lpstr>814+789 PUP BHS</vt:lpstr>
      <vt:lpstr>818+574 PUP BHS</vt:lpstr>
      <vt:lpstr>821+162 PUP BHS</vt:lpstr>
      <vt:lpstr>866+228 PUP BHS</vt:lpstr>
      <vt:lpstr>833+700 VUP LHS</vt:lpstr>
      <vt:lpstr>833+700 VUP RHS</vt:lpstr>
      <vt:lpstr>843+964 VUP LHS</vt:lpstr>
      <vt:lpstr>843+964 VUP RHS</vt:lpstr>
      <vt:lpstr>827+917 FO BHS</vt:lpstr>
      <vt:lpstr>856+060 FO UDL</vt:lpstr>
      <vt:lpstr>872+780 FO LHS</vt:lpstr>
      <vt:lpstr>872+780 FO RHS</vt:lpstr>
      <vt:lpstr>875+680 FO LHS </vt:lpstr>
      <vt:lpstr>875+680 FO RHS</vt:lpstr>
      <vt:lpstr>839+656 MJB LHS</vt:lpstr>
      <vt:lpstr>839+656 MJB RHS</vt:lpstr>
      <vt:lpstr>866+244 MJB LHS</vt:lpstr>
      <vt:lpstr>866+244 MJB RHS</vt:lpstr>
      <vt:lpstr>878+725 ROB LHS</vt:lpstr>
      <vt:lpstr>878+725 ROB RHS</vt:lpstr>
      <vt:lpstr>'Summary '!Print_Area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Rithis Senthil</dc:creator>
  <cp:lastModifiedBy>Vinay Jindal</cp:lastModifiedBy>
  <cp:lastPrinted>2026-01-28T14:17:21Z</cp:lastPrinted>
  <dcterms:created xsi:type="dcterms:W3CDTF">2015-06-05T18:17:20Z</dcterms:created>
  <dcterms:modified xsi:type="dcterms:W3CDTF">2026-02-09T14:16:32Z</dcterms:modified>
</cp:coreProperties>
</file>